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5\1-6\raz 23\"/>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8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3" i="4"/>
  <c r="F72" i="4"/>
  <c r="E71" i="4"/>
  <c r="D67" i="1" s="1"/>
  <c r="D71" i="4"/>
  <c r="F71" i="4" s="1"/>
  <c r="F70" i="4"/>
  <c r="F69" i="4"/>
  <c r="E68" i="4"/>
  <c r="D64" i="1" s="1"/>
  <c r="D68" i="4"/>
  <c r="C64" i="1" s="1"/>
  <c r="F66" i="4"/>
  <c r="F65" i="4"/>
  <c r="F64" i="4"/>
  <c r="F63" i="4"/>
  <c r="F62" i="4"/>
  <c r="E61" i="4"/>
  <c r="D57" i="1" s="1"/>
  <c r="D61" i="4"/>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6" i="7" l="1"/>
  <c r="F412" i="4"/>
  <c r="F362" i="4"/>
  <c r="F428" i="4"/>
  <c r="F426" i="4"/>
  <c r="F278" i="4"/>
  <c r="F269" i="4"/>
  <c r="F246" i="4"/>
  <c r="F216" i="4"/>
  <c r="F178" i="4"/>
  <c r="F170" i="4"/>
  <c r="F160" i="4"/>
  <c r="F154" i="4"/>
  <c r="F120" i="4"/>
  <c r="F112" i="4"/>
  <c r="F91" i="4"/>
  <c r="F83" i="4"/>
  <c r="F74" i="4"/>
  <c r="F61" i="4"/>
  <c r="F58" i="4"/>
  <c r="D6" i="8"/>
  <c r="C1583" i="1" s="1"/>
  <c r="H1583" i="1" s="1"/>
  <c r="D571" i="4"/>
  <c r="C1435" i="1"/>
  <c r="C1215" i="1"/>
  <c r="H1215" i="1" s="1"/>
  <c r="C1471" i="1"/>
  <c r="C1418" i="1"/>
  <c r="D601" i="1"/>
  <c r="H601" i="1" s="1"/>
  <c r="C137" i="1"/>
  <c r="C474" i="1"/>
  <c r="F298" i="9"/>
  <c r="E203" i="5"/>
  <c r="C221" i="1"/>
  <c r="H221" i="1" s="1"/>
  <c r="D137" i="1"/>
  <c r="C426" i="1"/>
  <c r="H426" i="1" s="1"/>
  <c r="C87" i="1"/>
  <c r="G87" i="1" s="1"/>
  <c r="C405" i="1"/>
  <c r="H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215" i="1" l="1"/>
  <c r="E7" i="5"/>
  <c r="C1628" i="1"/>
  <c r="G1628" i="1" s="1"/>
  <c r="G137" i="1"/>
  <c r="H1450" i="1"/>
  <c r="G1583" i="1"/>
  <c r="H24" i="9"/>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I21" i="3"/>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E69" i="5"/>
  <c r="E6" i="5" s="1"/>
  <c r="F647" i="4"/>
  <c r="C641" i="1"/>
  <c r="F629" i="4"/>
  <c r="C623"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H26" i="3"/>
  <c r="D141" i="6"/>
  <c r="F5" i="6"/>
  <c r="C1401" i="1"/>
  <c r="E535" i="4"/>
  <c r="D1431" i="1"/>
  <c r="I27" i="3"/>
  <c r="E315" i="9"/>
  <c r="B315" i="9" s="1"/>
  <c r="I1544" i="1"/>
  <c r="I1562" i="1"/>
  <c r="I1574" i="1"/>
  <c r="F49" i="4"/>
  <c r="C45" i="1"/>
  <c r="H1628" i="1" l="1"/>
  <c r="G1207" i="1"/>
  <c r="F360" i="4"/>
  <c r="H1555" i="1"/>
  <c r="E24" i="9"/>
  <c r="B24" i="9" s="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I11" i="3" l="1"/>
  <c r="G413" i="1"/>
  <c r="N3" i="9"/>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<sst xmlns="http://schemas.openxmlformats.org/spreadsheetml/2006/main" count="4712" uniqueCount="3650">
  <si>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</si>
  <si>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</si>
  <si>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</si>
  <si>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</si>
  <si>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</si>
  <si>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</si>
  <si>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</si>
  <si>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</si>
  <si>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</si>
  <si>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</si>
  <si>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</si>
  <si>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</si>
  <si>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</si>
  <si>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</si>
  <si>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</si>
  <si>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</si>
  <si>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</si>
  <si>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</si>
  <si>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</si>
  <si>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</si>
  <si>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</si>
  <si>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</si>
  <si>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</si>
  <si>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</si>
  <si>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</si>
  <si>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</si>
  <si>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</si>
  <si>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</si>
  <si>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</si>
  <si>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</si>
  <si>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</si>
  <si>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</si>
  <si>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</si>
  <si>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</si>
  <si>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</si>
  <si>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</si>
  <si>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</si>
  <si>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</si>
  <si>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</si>
  <si>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</si>
  <si>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</si>
  <si>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</si>
  <si>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</si>
  <si>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</si>
  <si>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</si>
  <si>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</si>
  <si>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</si>
  <si>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</si>
  <si>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</si>
  <si>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</si>
  <si>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</si>
  <si>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</si>
  <si>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</si>
  <si>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</si>
  <si>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</si>
  <si>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</si>
  <si>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</si>
  <si>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</si>
  <si>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</si>
  <si>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</si>
  <si>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</si>
  <si>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</si>
  <si>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</si>
  <si>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</si>
  <si>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</si>
  <si>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</si>
  <si>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</si>
  <si>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</si>
  <si>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</si>
  <si>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</si>
  <si>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</si>
  <si>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</si>
  <si>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</si>
  <si>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</si>
  <si>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</si>
  <si>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</si>
  <si>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</si>
  <si>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</si>
  <si>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</si>
  <si>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</si>
  <si>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</si>
  <si>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</si>
  <si>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</si>
  <si>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</si>
  <si>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</si>
  <si>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</si>
  <si>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</si>
  <si>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</si>
  <si>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</si>
  <si>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</si>
  <si>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</si>
  <si>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</si>
  <si>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</si>
  <si>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</si>
  <si>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</si>
  <si>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</si>
  <si>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</si>
  <si>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</si>
  <si>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</si>
  <si>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</si>
  <si>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</si>
  <si>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</si>
  <si>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</si>
  <si>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</si>
  <si>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</si>
  <si>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</si>
  <si>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</si>
  <si>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</si>
  <si>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</si>
  <si>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</si>
  <si>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</si>
  <si>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</si>
  <si>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</si>
  <si>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</si>
  <si>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</si>
  <si>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</si>
  <si>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</si>
  <si>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</si>
  <si>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</si>
  <si>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</si>
  <si>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</si>
  <si>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</si>
  <si>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</si>
  <si>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</si>
  <si>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</si>
  <si>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</si>
  <si>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</si>
  <si>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</si>
  <si>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</si>
  <si>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</si>
  <si>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</si>
  <si>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</si>
  <si>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</si>
  <si>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</si>
  <si>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</si>
  <si>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</si>
  <si>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</si>
  <si>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</si>
  <si>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</si>
  <si>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</si>
  <si>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</si>
  <si>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</si>
  <si>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</si>
  <si>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</si>
  <si>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</si>
  <si>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</si>
  <si>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</si>
  <si>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</si>
  <si>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</si>
  <si>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</si>
  <si>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</si>
  <si>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</si>
  <si>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</si>
  <si>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</si>
  <si>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</si>
  <si>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</si>
  <si>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</si>
  <si>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</si>
  <si>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</si>
  <si>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</si>
  <si>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</si>
  <si>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</si>
  <si>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</si>
  <si>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</si>
  <si>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</si>
  <si>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</si>
  <si>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</si>
  <si>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</si>
  <si>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</si>
  <si>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</si>
  <si>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</si>
  <si>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</si>
  <si>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</si>
  <si>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</si>
  <si>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</si>
  <si>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</si>
  <si>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</si>
  <si>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</si>
  <si>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</si>
  <si>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</si>
  <si>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</si>
  <si>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</si>
  <si>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</si>
  <si>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</si>
  <si>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</si>
  <si>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</si>
  <si>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</si>
  <si>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</si>
  <si>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</si>
  <si>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</si>
  <si>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</si>
  <si>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</si>
  <si>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</si>
  <si>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</si>
  <si>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</si>
  <si>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</si>
  <si>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</si>
  <si>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</si>
  <si>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</si>
  <si>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</si>
  <si>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</si>
  <si>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</si>
  <si>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</si>
  <si>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</si>
  <si>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</si>
  <si>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</si>
  <si>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</si>
  <si>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</si>
  <si>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</si>
  <si>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</si>
  <si>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</si>
  <si>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</si>
  <si>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</si>
  <si>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</si>
  <si>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</si>
  <si>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</si>
  <si>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</si>
  <si>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</si>
  <si>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</si>
  <si>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</si>
  <si>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</si>
  <si>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</si>
  <si>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</si>
  <si>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</si>
  <si>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</si>
  <si>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</si>
  <si>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</si>
  <si>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</si>
  <si>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</si>
  <si>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</si>
  <si>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</si>
  <si>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</si>
  <si>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</si>
  <si>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</si>
  <si>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</si>
  <si>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</si>
  <si>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</si>
  <si>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</si>
  <si>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</si>
  <si>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</si>
  <si>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</si>
  <si>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</si>
  <si>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</si>
  <si>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</si>
  <si>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</si>
  <si>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</si>
  <si>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</si>
  <si>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</si>
  <si>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</si>
  <si>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</si>
  <si>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</si>
  <si>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</si>
  <si>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</si>
  <si>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</si>
  <si>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</si>
  <si>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</si>
  <si>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</si>
  <si>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</si>
  <si>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</si>
  <si>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</si>
  <si>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</si>
  <si>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</si>
  <si>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</si>
  <si>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</si>
  <si>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</si>
  <si>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</si>
  <si>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</si>
  <si>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</si>
  <si>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</si>
  <si>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</si>
  <si>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</si>
  <si>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</si>
  <si>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</si>
  <si>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</si>
  <si>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</si>
  <si>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</si>
  <si>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</si>
  <si>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</si>
  <si>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</si>
  <si>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</si>
  <si>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</si>
  <si>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</si>
  <si>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</si>
  <si>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</si>
  <si>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</si>
  <si>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</si>
  <si>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</si>
  <si>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</si>
  <si>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</si>
  <si>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</si>
  <si>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</si>
  <si>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</si>
  <si>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</si>
  <si>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</si>
  <si>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</si>
  <si>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</si>
  <si>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</si>
  <si>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</si>
  <si>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</si>
  <si>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</si>
  <si>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</si>
  <si>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</si>
  <si>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</si>
  <si>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</si>
  <si>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</si>
  <si>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</si>
  <si>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</si>
  <si>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</si>
  <si>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</si>
  <si>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</si>
  <si>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</si>
  <si>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</si>
  <si>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</si>
  <si>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</si>
  <si>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</si>
  <si>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</si>
  <si>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</si>
  <si>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</si>
  <si>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</si>
  <si>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</si>
  <si>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</si>
  <si>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</si>
  <si>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</si>
  <si>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</si>
  <si>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</si>
  <si>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</si>
  <si>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</si>
  <si>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</si>
  <si>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</si>
  <si>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</si>
  <si>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</si>
  <si>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</si>
  <si>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</si>
  <si>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</si>
  <si>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</si>
  <si>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</si>
  <si>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</si>
  <si>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</si>
  <si>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</si>
  <si>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</si>
  <si>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</si>
  <si>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</si>
  <si>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</si>
  <si>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</si>
  <si>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</si>
  <si>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</si>
  <si>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</si>
  <si>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</si>
  <si>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</si>
  <si>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</si>
  <si>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</si>
  <si>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</si>
  <si>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</si>
  <si>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</si>
  <si>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</si>
  <si>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</si>
  <si>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</si>
  <si>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</si>
  <si>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</si>
  <si>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</si>
  <si>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</si>
  <si>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</si>
  <si>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</si>
  <si>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</si>
  <si>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</si>
  <si>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</si>
  <si>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</si>
  <si>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</si>
  <si>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</si>
  <si>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</si>
  <si>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</si>
  <si>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</si>
  <si>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</si>
  <si>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</si>
  <si>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</si>
  <si>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</si>
  <si>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</si>
  <si>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</si>
  <si>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</si>
  <si>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</si>
  <si>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</si>
  <si>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</si>
  <si>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</si>
  <si>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</si>
  <si>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</si>
  <si>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</si>
  <si>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</si>
  <si>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</si>
  <si>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</si>
  <si>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</si>
  <si>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</si>
  <si>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</si>
  <si>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</si>
  <si>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</si>
  <si>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</si>
  <si>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</si>
  <si>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</si>
  <si>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</si>
  <si>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</si>
  <si>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</si>
  <si>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</si>
  <si>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</si>
  <si>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</si>
  <si>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</si>
  <si>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</si>
  <si>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</si>
  <si>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</si>
  <si>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</si>
  <si>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</si>
  <si>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</si>
  <si>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</si>
  <si>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</si>
  <si>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</si>
  <si>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</si>
  <si>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</si>
  <si>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</si>
  <si>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</si>
  <si>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</si>
  <si>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</si>
  <si>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</si>
  <si>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</si>
  <si>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</si>
  <si>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</si>
  <si>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</si>
  <si>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</si>
  <si>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</si>
  <si>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</si>
  <si>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</si>
  <si>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</si>
  <si>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</si>
  <si>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</si>
  <si>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</si>
  <si>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</si>
  <si>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</si>
  <si>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</si>
  <si>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</si>
  <si>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</si>
  <si>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</si>
  <si>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</si>
  <si>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</si>
  <si>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</si>
  <si>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</si>
  <si>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</si>
  <si>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</si>
  <si>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</si>
  <si>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</si>
  <si>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</si>
  <si>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</si>
  <si>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</si>
  <si>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</si>
  <si>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</si>
  <si>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</si>
  <si>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</si>
  <si>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</si>
  <si>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</si>
  <si>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</si>
  <si>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</si>
  <si>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</si>
  <si>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</si>
  <si>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</si>
  <si>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</si>
  <si>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</si>
  <si>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</si>
  <si>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</si>
  <si>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</si>
  <si>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</si>
  <si>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</si>
  <si>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</si>
  <si>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</si>
  <si>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</si>
  <si>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</si>
  <si>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</si>
  <si>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</si>
  <si>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</si>
  <si>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</si>
  <si>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</si>
  <si>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</si>
  <si>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</si>
  <si>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</si>
  <si>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</si>
  <si>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</si>
  <si>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</si>
  <si>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</si>
  <si>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</si>
  <si>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</si>
  <si>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</si>
  <si>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</si>
  <si>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</si>
  <si>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</si>
  <si>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</si>
  <si>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</si>
  <si>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</si>
  <si>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</si>
  <si>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</si>
  <si>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</si>
  <si>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</si>
  <si>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</si>
  <si>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</si>
  <si>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</si>
  <si>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</si>
  <si>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</si>
  <si>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</si>
  <si>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</si>
  <si>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</si>
  <si>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</si>
  <si>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</si>
  <si>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</si>
  <si>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</si>
  <si>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</si>
  <si>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</si>
  <si>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</si>
  <si>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</si>
  <si>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</si>
  <si>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</si>
  <si>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</si>
  <si>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</si>
  <si>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</si>
  <si>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</si>
  <si>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</si>
  <si>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</si>
  <si>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</si>
  <si>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</si>
  <si>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</si>
  <si>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</si>
  <si>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</si>
  <si>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</si>
  <si>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</si>
  <si>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</si>
  <si>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</si>
  <si>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</si>
  <si>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</si>
  <si>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</si>
  <si>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</si>
  <si>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</si>
  <si>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</si>
  <si>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</si>
  <si>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</si>
  <si>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</si>
  <si>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</si>
  <si>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</si>
  <si>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</si>
  <si>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</si>
  <si>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</si>
  <si>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</si>
  <si>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</si>
  <si>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</si>
  <si>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</si>
  <si>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</si>
  <si>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</si>
  <si>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</si>
  <si>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</si>
  <si>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</si>
  <si>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</si>
  <si>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</si>
  <si>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</si>
  <si>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</si>
  <si>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</si>
  <si>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</si>
  <si>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</si>
  <si>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</si>
  <si>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</si>
  <si>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</si>
  <si>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</si>
  <si>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</si>
  <si>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</si>
  <si>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</si>
  <si>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</si>
  <si>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</si>
  <si>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</si>
  <si>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</si>
  <si>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</si>
  <si>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</si>
  <si>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</si>
  <si>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</si>
  <si>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</si>
  <si>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</si>
  <si>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</si>
  <si>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</si>
  <si>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</si>
  <si>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</si>
  <si>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</si>
  <si>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</si>
  <si>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</si>
  <si>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</si>
  <si>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</si>
  <si>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</si>
  <si>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</si>
  <si>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</si>
  <si>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</si>
  <si>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</si>
  <si>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</si>
  <si>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</si>
  <si>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</si>
  <si>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</si>
  <si>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</si>
  <si>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</si>
  <si>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</si>
  <si>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</si>
  <si>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</si>
  <si>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</si>
  <si>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</si>
  <si>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</si>
  <si>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</si>
  <si>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</si>
  <si>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</si>
  <si>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</si>
  <si>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</si>
  <si>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</si>
  <si>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</si>
  <si>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</si>
  <si>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</si>
  <si>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</si>
  <si>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</si>
  <si>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</si>
  <si>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</si>
  <si>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</si>
  <si>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</si>
  <si>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</si>
  <si>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</si>
  <si>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</si>
  <si>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</si>
  <si>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</si>
  <si>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</si>
  <si>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</si>
  <si>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</si>
  <si>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</si>
  <si>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</si>
  <si>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</si>
  <si>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</si>
  <si>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</si>
  <si>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</si>
  <si>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</si>
  <si>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</si>
  <si>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</si>
  <si>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</si>
  <si>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</si>
  <si>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</si>
  <si>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</si>
  <si>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</si>
  <si>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</si>
  <si>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</si>
  <si>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</si>
  <si>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</si>
  <si>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</si>
  <si>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</si>
  <si>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</si>
  <si>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</si>
  <si>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</si>
  <si>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</si>
  <si>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</si>
  <si>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</si>
  <si>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</si>
  <si>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</si>
  <si>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</si>
  <si>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</si>
  <si>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</si>
  <si>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</si>
  <si>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</si>
  <si>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</si>
  <si>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</si>
  <si>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</si>
  <si>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</si>
  <si>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</si>
  <si>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</si>
  <si>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</si>
  <si>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</si>
  <si>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</si>
  <si>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</si>
  <si>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</si>
  <si>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</si>
  <si>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</si>
  <si>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</si>
  <si>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</si>
  <si>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</si>
  <si>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</si>
  <si>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</si>
  <si>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</si>
  <si>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</si>
  <si>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</si>
  <si>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</si>
  <si>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</si>
  <si>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</si>
  <si>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</si>
  <si>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</si>
  <si>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</si>
  <si>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</si>
  <si>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</si>
  <si>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</si>
  <si>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</si>
  <si>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</si>
  <si>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</si>
  <si>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</si>
  <si>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</si>
  <si>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</si>
  <si>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</si>
  <si>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</si>
  <si>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</si>
  <si>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</si>
  <si>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</si>
  <si>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</si>
  <si>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</si>
  <si>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</si>
  <si>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</si>
  <si>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</si>
  <si>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</si>
  <si>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</si>
  <si>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</si>
  <si>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</si>
  <si>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</si>
  <si>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</si>
  <si>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</si>
  <si>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</si>
  <si>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</si>
  <si>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</si>
  <si>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</si>
  <si>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</si>
  <si>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</si>
  <si>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</si>
  <si>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</si>
  <si>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</si>
  <si>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</si>
  <si>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</si>
  <si>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</si>
  <si>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</si>
  <si>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</si>
  <si>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</si>
  <si>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</si>
  <si>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</si>
  <si>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</si>
  <si>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</si>
  <si>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</si>
  <si>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</si>
  <si>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</si>
  <si>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</si>
  <si>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</si>
  <si>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</si>
  <si>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</si>
  <si>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</si>
  <si>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</si>
  <si>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</si>
  <si>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</si>
  <si>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</si>
  <si>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</si>
  <si>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</si>
  <si>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</si>
  <si>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</si>
  <si>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</si>
  <si>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</si>
  <si>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</si>
  <si>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</si>
  <si>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</si>
  <si>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</si>
  <si>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</si>
  <si>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</si>
  <si>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</si>
  <si>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</si>
  <si>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</si>
  <si>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</si>
  <si>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</si>
  <si>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</si>
  <si>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</si>
  <si>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</si>
  <si>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</si>
  <si>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</si>
  <si>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</si>
  <si>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</si>
  <si>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</si>
  <si>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</si>
  <si>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</si>
  <si>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</si>
  <si>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</si>
  <si>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</si>
  <si>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</si>
  <si>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</si>
  <si>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</si>
  <si>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</si>
  <si>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</si>
  <si>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</si>
  <si>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</si>
  <si>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</si>
  <si>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</si>
  <si>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</si>
  <si>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</si>
  <si>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</si>
  <si>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</si>
  <si>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</si>
  <si>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</si>
  <si>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</si>
  <si>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</si>
  <si>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</si>
  <si>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</si>
  <si>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</si>
  <si>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</si>
  <si>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</si>
  <si>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</si>
  <si>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</si>
  <si>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</si>
  <si>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</si>
  <si>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</si>
  <si>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</si>
  <si>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</si>
  <si>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</si>
  <si>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</si>
  <si>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</si>
  <si>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</si>
  <si>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</si>
  <si>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</si>
  <si>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</si>
  <si>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</si>
  <si>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</si>
  <si>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</si>
  <si>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</si>
  <si>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</si>
  <si>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</si>
  <si>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</si>
  <si>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</si>
  <si>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</si>
  <si>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</si>
  <si>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</si>
  <si>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</si>
  <si>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</si>
  <si>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</si>
  <si>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</si>
  <si>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</si>
  <si>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</si>
  <si>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</si>
  <si>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</si>
  <si>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</si>
  <si>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</si>
  <si>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</si>
  <si>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</si>
  <si>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</si>
  <si>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</si>
  <si>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</si>
  <si>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</si>
  <si>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</si>
  <si>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</si>
  <si>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</si>
  <si>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</si>
  <si>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</si>
  <si>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</si>
  <si>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</si>
  <si>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</si>
  <si>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</si>
  <si>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</si>
  <si>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</si>
  <si>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</si>
  <si>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</si>
  <si>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</si>
  <si>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</si>
  <si>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</si>
  <si>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</si>
  <si>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</si>
  <si>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</si>
  <si>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</si>
  <si>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</si>
  <si>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</si>
  <si>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</si>
  <si>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</si>
  <si>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</si>
  <si>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</si>
  <si>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</si>
  <si>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</si>
  <si>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</si>
  <si>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</si>
  <si>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</si>
  <si>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</si>
  <si>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</si>
  <si>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</si>
  <si>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</si>
  <si>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</si>
  <si>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</si>
  <si>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</si>
  <si>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</si>
  <si>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</si>
  <si>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</si>
  <si>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</si>
  <si>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</si>
  <si>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</si>
  <si>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</si>
  <si>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</si>
  <si>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</si>
  <si>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</si>
  <si>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</si>
  <si>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</si>
  <si>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</si>
  <si>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</si>
  <si>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</si>
  <si>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</si>
  <si>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</si>
  <si>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</si>
  <si>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</si>
  <si>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</si>
  <si>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</si>
  <si>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</si>
  <si>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</si>
  <si>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</si>
  <si>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</si>
  <si>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</si>
  <si>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</si>
  <si>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</si>
  <si>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</si>
  <si>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</si>
  <si>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</si>
  <si>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</si>
  <si>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</si>
  <si>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</si>
  <si>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</si>
  <si>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</si>
  <si>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</si>
  <si>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</si>
  <si>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</si>
  <si>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</si>
  <si>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</si>
  <si>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</si>
  <si>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</si>
  <si>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</si>
  <si>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</si>
  <si>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</si>
  <si>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</si>
  <si>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</si>
  <si>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</si>
  <si>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</si>
  <si>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</si>
  <si>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</si>
  <si>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</si>
  <si>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</si>
  <si>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</si>
  <si>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</si>
  <si>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</si>
  <si>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</si>
  <si>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</si>
  <si>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</si>
  <si>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</si>
  <si>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</si>
  <si>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</si>
  <si>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</si>
  <si>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</si>
  <si>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</si>
  <si>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</si>
  <si>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</si>
  <si>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</si>
  <si>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</si>
  <si>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</si>
  <si>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</si>
  <si>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</si>
  <si>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</si>
  <si>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</si>
  <si>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</si>
  <si>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</si>
  <si>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</si>
  <si>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</si>
  <si>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</si>
  <si>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</si>
  <si>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</si>
  <si>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</si>
  <si>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</si>
  <si>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</si>
  <si>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</si>
  <si>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</si>
  <si>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</si>
  <si>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</si>
  <si>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</si>
  <si>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</si>
  <si>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</si>
  <si>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</si>
  <si>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</si>
  <si>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</si>
  <si>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</si>
  <si>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</si>
  <si>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</si>
  <si>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</si>
  <si>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</si>
  <si>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</si>
  <si>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</si>
  <si>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</si>
  <si>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</si>
  <si>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</si>
  <si>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</si>
  <si>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</si>
  <si>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</si>
  <si>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</si>
  <si>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</si>
  <si>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</si>
  <si>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</si>
  <si>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</si>
  <si>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</si>
  <si>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</si>
  <si>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</si>
  <si>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</si>
  <si>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</si>
  <si>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</si>
  <si>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</si>
  <si>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</si>
  <si>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</si>
  <si>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</si>
  <si>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</si>
  <si>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</si>
  <si>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</si>
  <si>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</si>
  <si>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</si>
  <si>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</si>
  <si>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</si>
  <si>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</si>
  <si>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</si>
  <si>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</si>
  <si>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</si>
  <si>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</si>
  <si>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</si>
  <si>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</si>
  <si>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</si>
  <si>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</si>
  <si>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</si>
  <si>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</si>
  <si>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</si>
  <si>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</si>
  <si>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</si>
  <si>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</si>
  <si>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</si>
  <si>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</si>
  <si>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</si>
  <si>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</si>
  <si>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</si>
  <si>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</si>
  <si>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</si>
  <si>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</si>
  <si>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</si>
  <si>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</si>
  <si>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</si>
  <si>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</si>
  <si>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</si>
  <si>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</si>
  <si>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</si>
  <si>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</si>
  <si>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</si>
  <si>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</si>
  <si>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</si>
  <si>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</si>
  <si>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</si>
  <si>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</si>
  <si>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</si>
  <si>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</si>
  <si>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</si>
  <si>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</si>
  <si>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</si>
  <si>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</si>
  <si>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</si>
  <si>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</si>
  <si>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</si>
  <si>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</si>
  <si>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</si>
  <si>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</si>
  <si>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</si>
  <si>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</si>
  <si>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</si>
  <si>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</si>
  <si>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</si>
  <si>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</si>
  <si>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</si>
  <si>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</si>
  <si>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</si>
  <si>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</si>
  <si>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</si>
  <si>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</si>
  <si>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</si>
  <si>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</si>
  <si>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</si>
  <si>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</si>
  <si>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</si>
  <si>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</si>
  <si>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</si>
  <si>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</si>
  <si>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</si>
  <si>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</si>
  <si>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</si>
  <si>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</si>
  <si>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</si>
  <si>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</si>
  <si>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</si>
  <si>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</si>
  <si>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</si>
  <si>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</si>
  <si>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</si>
  <si>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</si>
  <si>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</si>
  <si>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</si>
  <si>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</si>
  <si>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</si>
  <si>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</si>
  <si>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</si>
  <si>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</si>
  <si>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</si>
  <si>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</si>
  <si>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</si>
  <si>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</si>
  <si>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</si>
  <si>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</si>
  <si>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</si>
  <si>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</si>
  <si>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</si>
  <si>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</si>
  <si>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</si>
  <si>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</si>
  <si>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</si>
  <si>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</si>
  <si>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</si>
  <si>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</si>
  <si>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</si>
  <si>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</si>
  <si>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</si>
  <si>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</si>
  <si>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</si>
  <si>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</si>
  <si>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</si>
  <si>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</si>
  <si>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</si>
  <si>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</si>
  <si>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</si>
  <si>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</si>
  <si>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</si>
  <si>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</si>
  <si>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</si>
  <si>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</si>
  <si>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</si>
  <si>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</si>
  <si>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</si>
  <si>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</si>
  <si>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</si>
  <si>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</si>
  <si>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</si>
  <si>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</si>
  <si>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</si>
  <si>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</si>
  <si>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</si>
  <si>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</si>
  <si>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</si>
  <si>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</si>
  <si>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</si>
  <si>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</si>
  <si>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</si>
  <si>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</si>
  <si>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</si>
  <si>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</si>
  <si>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</si>
  <si>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</si>
  <si>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</si>
  <si>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</si>
  <si>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</si>
  <si>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</si>
  <si>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</si>
  <si>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</si>
  <si>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</si>
  <si>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</si>
  <si>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</si>
  <si>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</si>
  <si>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</si>
  <si>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</si>
  <si>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</si>
  <si>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</si>
  <si>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</si>
  <si>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</si>
  <si>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</si>
  <si>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</si>
  <si>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</si>
  <si>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</si>
  <si>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</si>
  <si>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</si>
  <si>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</si>
  <si>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</si>
  <si>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</si>
  <si>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</si>
  <si>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</si>
  <si>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</si>
  <si>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</si>
  <si>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</si>
  <si>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</si>
  <si>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</si>
  <si>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</si>
  <si>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</si>
  <si>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</si>
  <si>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</si>
  <si>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</si>
  <si>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</si>
  <si>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</si>
  <si>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</si>
  <si>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</si>
  <si>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</si>
  <si>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</si>
  <si>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</si>
  <si>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</si>
  <si>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</si>
  <si>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</si>
  <si>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</si>
  <si>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</si>
  <si>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</si>
  <si>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</si>
  <si>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</si>
  <si>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</si>
  <si>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</si>
  <si>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</si>
  <si>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</si>
  <si>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</si>
  <si>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</si>
  <si>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</si>
  <si>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</si>
  <si>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</si>
  <si>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</si>
  <si>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</si>
  <si>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</si>
  <si>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</si>
  <si>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</si>
  <si>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</si>
  <si>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</si>
  <si>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</si>
  <si>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</si>
  <si>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</si>
  <si>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</si>
  <si>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</si>
  <si>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</si>
  <si>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</si>
  <si>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</si>
  <si>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</si>
  <si>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</si>
  <si>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</si>
  <si>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</si>
  <si>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</si>
  <si>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</si>
  <si>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</si>
  <si>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</si>
  <si>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</si>
  <si>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</si>
  <si>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</si>
  <si>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</si>
  <si>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</si>
  <si>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</si>
  <si>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</si>
  <si>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</si>
  <si>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</si>
  <si>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</si>
  <si>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</si>
  <si>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</si>
  <si>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</si>
  <si>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</si>
  <si>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</si>
  <si>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</si>
  <si>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</si>
  <si>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</si>
  <si>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</si>
  <si>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</si>
  <si>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</si>
  <si>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</si>
  <si>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</si>
  <si>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</si>
  <si>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</si>
  <si>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</si>
  <si>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</si>
  <si>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</si>
  <si>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</si>
  <si>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</si>
  <si>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</si>
  <si>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</si>
  <si>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</si>
  <si>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</si>
  <si>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</si>
  <si>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</si>
  <si>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</si>
  <si>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</si>
  <si>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</si>
  <si>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</si>
  <si>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</si>
  <si>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</si>
  <si>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</si>
  <si>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</si>
  <si>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</si>
  <si>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</si>
  <si>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</si>
  <si>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</si>
  <si>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</si>
  <si>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</si>
  <si>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</si>
  <si>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</si>
  <si>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</si>
  <si>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</si>
  <si>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</si>
  <si>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</si>
  <si>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</si>
  <si>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</si>
  <si>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</si>
  <si>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</si>
  <si>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</si>
  <si>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</si>
  <si>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</si>
  <si>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</si>
  <si>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</si>
  <si>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</si>
  <si>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</si>
  <si>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</si>
  <si>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</si>
  <si>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</si>
  <si>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</si>
  <si>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</si>
  <si>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</si>
  <si>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</si>
  <si>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</si>
  <si>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</si>
  <si>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</si>
  <si>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</si>
  <si>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</si>
  <si>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</si>
  <si>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</si>
  <si>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</si>
  <si>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</si>
  <si>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</si>
  <si>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</si>
  <si>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</si>
  <si>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</si>
  <si>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</si>
  <si>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</si>
  <si>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</si>
  <si>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</si>
  <si>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</si>
  <si>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</si>
  <si>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</si>
  <si>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</si>
  <si>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</si>
  <si>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</si>
  <si>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</si>
  <si>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</si>
  <si>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</si>
  <si>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</si>
  <si>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</si>
  <si>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</si>
  <si>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</si>
  <si>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</si>
  <si>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</si>
  <si>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</si>
  <si>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</si>
  <si>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</si>
  <si>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</si>
  <si>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</si>
  <si>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</si>
  <si>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</si>
  <si>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</si>
  <si>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</si>
  <si>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</si>
  <si>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</si>
  <si>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</si>
  <si>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</si>
  <si>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</si>
  <si>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</si>
  <si>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</si>
  <si>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</si>
  <si>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</si>
  <si>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</si>
  <si>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</si>
  <si>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</si>
  <si>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</si>
  <si>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</si>
  <si>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</si>
  <si>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</si>
  <si>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</si>
  <si>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</si>
  <si>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</si>
  <si>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</si>
  <si>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</si>
  <si>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</si>
  <si>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</si>
  <si>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</si>
  <si>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</si>
  <si>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</si>
  <si>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</si>
  <si>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</si>
  <si>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</si>
  <si>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</si>
  <si>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</si>
  <si>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</si>
  <si>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</si>
  <si>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</si>
  <si>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</si>
  <si>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</si>
  <si>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</si>
  <si>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</si>
  <si>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</si>
  <si>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</si>
  <si>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</si>
  <si>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</si>
  <si>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</si>
  <si>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</si>
  <si>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</si>
  <si>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</si>
  <si>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</si>
  <si>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</si>
  <si>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</si>
  <si>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</si>
  <si>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</si>
  <si>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</si>
  <si>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</si>
  <si>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</si>
  <si>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</si>
  <si>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</si>
  <si>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</si>
  <si>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</si>
  <si>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</si>
  <si>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</si>
  <si>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</si>
  <si>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</si>
  <si>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</si>
  <si>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</si>
  <si>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</si>
  <si>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</si>
  <si>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</si>
  <si>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</si>
  <si>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</si>
  <si>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</si>
  <si>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</si>
  <si>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</si>
  <si>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</si>
  <si>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</si>
  <si>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</si>
  <si>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</si>
  <si>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</si>
  <si>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</si>
  <si>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</si>
  <si>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</si>
  <si>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</si>
  <si>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</si>
  <si>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</si>
  <si>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</si>
  <si>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</si>
  <si>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</si>
  <si>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</si>
  <si>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</si>
  <si>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</si>
  <si>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</si>
  <si>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</si>
  <si>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</si>
  <si>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</si>
  <si>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</si>
  <si>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</si>
  <si>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</si>
  <si>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</si>
  <si>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</si>
  <si>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</si>
  <si>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</si>
  <si>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</si>
  <si>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</si>
  <si>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</si>
  <si>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</si>
  <si>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</si>
  <si>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</si>
  <si>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</si>
  <si>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</si>
  <si>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</si>
  <si>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</si>
  <si>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</si>
  <si>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</si>
  <si>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</si>
  <si>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</si>
  <si>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</si>
  <si>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</si>
  <si>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</si>
  <si>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</si>
  <si>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</si>
  <si>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</si>
  <si>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</si>
  <si>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</si>
  <si>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</si>
  <si>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</si>
  <si>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</si>
  <si>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</si>
  <si>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</si>
  <si>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</si>
  <si>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</si>
  <si>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</si>
  <si>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</si>
  <si>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</si>
  <si>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</si>
  <si>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</si>
  <si>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</si>
  <si>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</si>
  <si>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</si>
  <si>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</si>
  <si>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</si>
  <si>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</si>
  <si>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</si>
  <si>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</si>
  <si>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</si>
  <si>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</si>
  <si>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</si>
  <si>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</si>
  <si>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</si>
  <si>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</si>
  <si>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</si>
  <si>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</si>
  <si>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</si>
  <si>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</si>
  <si>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</si>
  <si>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</si>
  <si>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</si>
  <si>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</si>
  <si>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</si>
  <si>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</si>
  <si>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</si>
  <si>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</si>
  <si>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</si>
  <si>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</si>
  <si>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</si>
  <si>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</si>
  <si>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</si>
  <si>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</si>
  <si>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</si>
  <si>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</si>
  <si>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</si>
  <si>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</si>
  <si>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</si>
  <si>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</si>
  <si>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</si>
  <si>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</si>
  <si>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</si>
  <si>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</si>
  <si>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</si>
  <si>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</si>
  <si>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</si>
  <si>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</si>
  <si>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</si>
  <si>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</si>
  <si>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</si>
  <si>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</si>
  <si>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</si>
  <si>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</si>
  <si>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</si>
  <si>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</si>
  <si>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</si>
  <si>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</si>
  <si>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</si>
  <si>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</si>
  <si>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</si>
  <si>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</si>
  <si>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</si>
  <si>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</si>
  <si>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</si>
  <si>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</si>
  <si>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</si>
  <si>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</si>
  <si>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</si>
  <si>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</si>
  <si>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</si>
  <si>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</si>
  <si>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</si>
  <si>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</si>
  <si>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</si>
  <si>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</si>
  <si>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</si>
  <si>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</si>
  <si>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</si>
  <si>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</si>
  <si>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</si>
  <si>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</si>
  <si>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</si>
  <si>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</si>
  <si>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</si>
  <si>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</si>
  <si>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</si>
  <si>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</si>
  <si>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</si>
  <si>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</si>
  <si>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</si>
  <si>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</si>
  <si>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</si>
  <si>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</si>
  <si>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</si>
  <si>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</si>
  <si>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</si>
  <si>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</si>
  <si>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</si>
  <si>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</si>
  <si>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</si>
  <si>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</si>
  <si>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</si>
  <si>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</si>
  <si>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</si>
  <si>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</si>
  <si>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</si>
  <si>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</si>
  <si>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</si>
  <si>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</si>
  <si>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</si>
  <si>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</si>
  <si>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</si>
  <si>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</si>
  <si>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</si>
  <si>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</si>
  <si>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</si>
  <si>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</si>
  <si>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</si>
  <si>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</si>
  <si>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</si>
  <si>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</si>
  <si>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</si>
  <si>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</si>
  <si>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</si>
  <si>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</si>
  <si>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</si>
  <si>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</si>
  <si>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</si>
  <si>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</si>
  <si>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</si>
  <si>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</si>
  <si>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</si>
  <si>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</si>
  <si>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</si>
  <si>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</si>
  <si>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</si>
  <si>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</si>
  <si>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</si>
  <si>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</si>
  <si>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</si>
  <si>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</si>
  <si>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</si>
  <si>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</si>
  <si>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</si>
  <si>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</si>
  <si>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</si>
  <si>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</si>
  <si>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</si>
  <si>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</si>
  <si>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</si>
  <si>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</si>
  <si>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</si>
  <si>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</si>
  <si>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</si>
  <si>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</si>
  <si>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</si>
  <si>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</si>
  <si>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</si>
  <si>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</si>
  <si>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</si>
  <si>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</si>
  <si>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</si>
  <si>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</si>
  <si>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</si>
  <si>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</si>
  <si>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</si>
  <si>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</si>
  <si>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</si>
  <si>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</si>
  <si>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</si>
  <si>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</si>
  <si>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</si>
  <si>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</si>
  <si>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</si>
  <si>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</si>
  <si>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</si>
  <si>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</si>
  <si>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</si>
  <si>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</si>
  <si>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</si>
  <si>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</si>
  <si>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</si>
  <si>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</si>
  <si>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</si>
  <si>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</si>
  <si>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</si>
  <si>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</si>
  <si>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</si>
  <si>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</si>
  <si>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</si>
  <si>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</si>
  <si>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</si>
  <si>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</si>
  <si>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</si>
  <si>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</si>
  <si>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</si>
  <si>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</si>
  <si>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</si>
  <si>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</si>
  <si>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</si>
  <si>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</si>
  <si>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</si>
  <si>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</si>
  <si>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</si>
  <si>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</si>
  <si>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</si>
  <si>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</si>
  <si>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</si>
  <si>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</si>
  <si>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</si>
  <si>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</si>
  <si>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</si>
  <si>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</si>
  <si>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</si>
  <si>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</si>
  <si>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</si>
  <si>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</si>
  <si>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</si>
  <si>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</si>
  <si>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</si>
  <si>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</si>
  <si>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</si>
  <si>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</si>
  <si>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</si>
  <si>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</si>
  <si>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</si>
  <si>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</si>
  <si>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</si>
  <si>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</si>
  <si>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</si>
  <si>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</si>
  <si>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</si>
  <si>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</si>
  <si>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</si>
  <si>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</si>
  <si>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</si>
  <si>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</si>
  <si>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</si>
  <si>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</si>
  <si>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</si>
  <si>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</si>
  <si>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</si>
  <si>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</si>
  <si>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</si>
  <si>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</si>
  <si>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</si>
  <si>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</si>
  <si>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</si>
  <si>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</si>
  <si>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</si>
  <si>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</si>
  <si>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</si>
  <si>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</si>
  <si>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</si>
  <si>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</si>
  <si>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</si>
  <si>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</si>
  <si>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</si>
  <si>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</si>
  <si>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</si>
  <si>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</si>
  <si>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</si>
  <si>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</si>
  <si>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</si>
  <si>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</si>
  <si>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</si>
  <si>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</si>
  <si>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</si>
  <si>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</si>
  <si>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</si>
  <si>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</si>
  <si>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</si>
  <si>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</si>
  <si>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</si>
  <si>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</si>
  <si>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</si>
  <si>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</si>
  <si>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</si>
  <si>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</si>
  <si>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</si>
  <si>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</si>
  <si>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</si>
  <si>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</si>
  <si>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</si>
  <si>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</si>
  <si>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</si>
  <si>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</si>
  <si>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</si>
  <si>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</si>
  <si>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</si>
  <si>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</si>
  <si>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</si>
  <si>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</si>
  <si>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</si>
  <si>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</si>
  <si>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</si>
  <si>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</si>
  <si>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</si>
  <si>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</si>
  <si>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</si>
  <si>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</si>
  <si>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</si>
  <si>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</si>
  <si>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</si>
  <si>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</si>
  <si>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</si>
  <si>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</si>
  <si>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</si>
  <si>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</si>
  <si>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</si>
  <si>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</si>
  <si>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</si>
  <si>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</si>
  <si>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</si>
  <si>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</si>
  <si>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</si>
  <si>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</si>
  <si>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</si>
  <si>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</si>
  <si>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</si>
  <si>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</si>
  <si>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</si>
  <si>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</si>
  <si>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</si>
  <si>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</si>
  <si>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</si>
  <si>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</si>
  <si>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</si>
  <si>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</si>
  <si>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</si>
  <si>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</si>
  <si>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</si>
  <si>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</si>
  <si>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</si>
  <si>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</si>
  <si>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</si>
  <si>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</si>
  <si>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</si>
  <si>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</si>
  <si>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</si>
  <si>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</si>
  <si>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</si>
  <si>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</si>
  <si>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</si>
  <si>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</si>
  <si>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</si>
  <si>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</si>
  <si>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</si>
  <si>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</si>
  <si>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</si>
  <si>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</si>
  <si>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</si>
  <si>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</si>
  <si>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</si>
  <si>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</si>
  <si>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</si>
  <si>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</si>
  <si>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</si>
  <si>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</si>
  <si>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</si>
  <si>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</si>
  <si>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</si>
  <si>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</si>
  <si>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</si>
  <si>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</si>
  <si>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</si>
  <si>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</si>
  <si>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</si>
  <si>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</si>
  <si>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</si>
  <si>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</si>
  <si>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</si>
  <si>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</si>
  <si>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</si>
  <si>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</si>
  <si>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</si>
  <si>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</si>
  <si>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</si>
  <si>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</si>
  <si>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</si>
  <si>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</si>
  <si>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</si>
  <si>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</si>
  <si>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</si>
  <si>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</si>
  <si>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</si>
  <si>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</si>
  <si>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</si>
  <si>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</si>
  <si>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</si>
  <si>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</si>
  <si>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</si>
  <si>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</si>
  <si>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</si>
  <si>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</si>
  <si>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</si>
  <si>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</si>
  <si>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</si>
  <si>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</si>
  <si>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</si>
  <si>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</si>
  <si>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</si>
  <si>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</si>
  <si>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</si>
  <si>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</si>
  <si>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</si>
  <si>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</si>
  <si>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</si>
  <si>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</si>
  <si>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</si>
  <si>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</si>
  <si>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</si>
  <si>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</si>
  <si>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</si>
  <si>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</si>
  <si>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</si>
  <si>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</si>
  <si>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</si>
  <si>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</si>
  <si>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</si>
  <si>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</si>
  <si>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</si>
  <si>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</si>
  <si>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</si>
  <si>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</si>
  <si>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</si>
  <si>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</si>
  <si>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</si>
  <si>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</si>
  <si>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</si>
  <si>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</si>
  <si>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</si>
  <si>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</si>
  <si>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</si>
  <si>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</si>
  <si>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</si>
  <si>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</si>
  <si>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</si>
  <si>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</si>
  <si>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</si>
  <si>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</si>
  <si>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</si>
  <si>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</si>
  <si>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</si>
  <si>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</si>
  <si>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</si>
  <si>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</si>
  <si>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</si>
  <si>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</si>
  <si>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</si>
  <si>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</si>
  <si>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</si>
  <si>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</si>
  <si>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</si>
  <si>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</si>
  <si>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</si>
  <si>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</si>
  <si>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</si>
  <si>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</si>
  <si>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</si>
  <si>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</si>
  <si>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</si>
  <si>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</si>
  <si>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</si>
  <si>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</si>
  <si>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</si>
  <si>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</si>
  <si>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</si>
  <si>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</si>
  <si>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</si>
  <si>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</si>
  <si>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</si>
  <si>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</si>
  <si>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</si>
  <si>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</si>
  <si>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</si>
  <si>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</si>
  <si>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</si>
  <si>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</si>
  <si>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</si>
  <si>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</si>
  <si>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</si>
  <si>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</si>
  <si>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</si>
  <si>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</si>
  <si>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</si>
  <si>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</si>
  <si>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</si>
  <si>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</si>
  <si>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</si>
  <si>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</si>
  <si>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</si>
  <si>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</si>
  <si>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</si>
  <si>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</si>
  <si>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</si>
  <si>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</si>
  <si>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</si>
  <si>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</si>
  <si>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</si>
  <si>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</si>
  <si>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</si>
  <si>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</si>
  <si>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</si>
  <si>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</si>
  <si>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</si>
  <si>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</si>
  <si>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</si>
  <si>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</si>
  <si>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</si>
  <si>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</si>
  <si>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</si>
  <si>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</si>
  <si>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</si>
  <si>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</si>
  <si>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</si>
  <si>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</si>
  <si>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</si>
  <si>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</si>
  <si>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</si>
  <si>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</si>
  <si>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</si>
  <si>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</si>
  <si>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</si>
  <si>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</si>
  <si>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</si>
  <si>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</si>
  <si>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</si>
  <si>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</si>
  <si>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</si>
  <si>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</si>
  <si>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</si>
  <si>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</si>
  <si>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</si>
  <si>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</si>
  <si>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</si>
  <si>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</si>
  <si>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</si>
  <si>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</si>
  <si>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</si>
  <si>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</si>
  <si>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</si>
  <si>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</si>
  <si>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</si>
  <si>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</si>
  <si>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</si>
  <si>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</si>
  <si>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</si>
  <si>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</si>
  <si>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</si>
  <si>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</si>
  <si>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</si>
  <si>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</si>
  <si>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</si>
  <si>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</si>
  <si>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</si>
  <si>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</si>
  <si>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</si>
  <si>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</si>
  <si>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</si>
  <si>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</si>
  <si>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</si>
  <si>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</si>
  <si>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</si>
  <si>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</si>
  <si>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</si>
  <si>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</si>
  <si>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</si>
  <si>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</si>
  <si>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</si>
  <si>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</si>
  <si>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</si>
  <si>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</si>
  <si>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</si>
  <si>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</si>
  <si>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</si>
  <si>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</si>
  <si>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</si>
  <si>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</si>
  <si>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</si>
  <si>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</si>
  <si>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</si>
  <si>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</si>
  <si>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</si>
  <si>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</si>
  <si>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</si>
  <si>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</si>
  <si>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</si>
  <si>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</si>
  <si>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</si>
  <si>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</si>
  <si>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</si>
  <si>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</si>
  <si>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</si>
  <si>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</si>
  <si>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</si>
  <si>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</si>
  <si>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</si>
  <si>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</si>
  <si>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</si>
  <si>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</si>
  <si>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</si>
  <si>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</si>
  <si>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</si>
  <si>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</si>
  <si>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</si>
  <si>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</si>
  <si>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</si>
  <si>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</si>
  <si>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</si>
  <si>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</si>
  <si>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</si>
  <si>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</si>
  <si>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</si>
  <si>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</si>
  <si>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</si>
  <si>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</si>
  <si>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</si>
  <si>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</si>
  <si>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</si>
  <si>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</si>
  <si>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</si>
  <si>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</si>
  <si>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</si>
  <si>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</si>
  <si>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</si>
  <si>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</si>
  <si>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</si>
  <si>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</si>
  <si>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</si>
  <si>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</si>
  <si>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</si>
  <si>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</si>
  <si>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</si>
  <si>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</si>
  <si>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</si>
  <si>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</si>
  <si>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</si>
  <si>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</si>
  <si>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</si>
  <si>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</si>
  <si>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</si>
  <si>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</si>
  <si>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</si>
  <si>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</si>
  <si>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</si>
  <si>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</si>
  <si>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</si>
  <si>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</si>
  <si>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</si>
  <si>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</si>
  <si>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</si>
  <si>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</si>
  <si>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</si>
  <si>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</si>
  <si>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</si>
  <si>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</si>
  <si>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</si>
  <si>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</si>
  <si>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</si>
  <si>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</si>
  <si>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</si>
  <si>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</si>
  <si>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</si>
  <si>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</si>
  <si>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</si>
  <si>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</si>
  <si>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</si>
  <si>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</si>
  <si>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</si>
  <si>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</si>
  <si>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</si>
  <si>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</si>
  <si>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</si>
  <si>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</si>
  <si>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</si>
  <si>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</si>
  <si>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</si>
  <si>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</si>
  <si>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</si>
  <si>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</si>
  <si>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</si>
  <si>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</si>
  <si>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</si>
  <si>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</si>
  <si>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</si>
  <si>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</si>
  <si>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</si>
  <si>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</si>
  <si>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</si>
  <si>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</si>
  <si>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</si>
  <si>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</si>
  <si>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</si>
  <si>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</si>
  <si>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</si>
  <si>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</si>
  <si>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</si>
  <si>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</si>
  <si>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</si>
  <si>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</si>
  <si>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</si>
  <si>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</si>
  <si>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</si>
  <si>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</si>
  <si>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</si>
  <si>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</si>
  <si>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</si>
  <si>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</si>
  <si>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</si>
  <si>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</si>
  <si>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</si>
  <si>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</si>
  <si>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</si>
  <si>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</si>
  <si>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</si>
  <si>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</si>
  <si>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</si>
  <si>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</si>
  <si>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</si>
  <si>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</si>
  <si>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</si>
  <si>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</si>
  <si>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</si>
  <si>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</si>
  <si>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</si>
  <si>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</si>
  <si>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</si>
  <si>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</si>
  <si>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</si>
  <si>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</si>
  <si>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</si>
  <si>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</si>
  <si>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</si>
  <si>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</si>
  <si>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</si>
  <si>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</si>
  <si>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</si>
  <si>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</si>
  <si>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</si>
  <si>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</si>
  <si>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</si>
  <si>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</si>
  <si>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</si>
  <si>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</si>
  <si>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</si>
  <si>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</si>
  <si>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</si>
  <si>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</si>
  <si>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</si>
  <si>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</si>
  <si>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</si>
  <si>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</si>
  <si>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</si>
  <si>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</si>
  <si>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</si>
  <si>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</si>
  <si>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</si>
  <si>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</si>
  <si>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</si>
  <si>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</si>
  <si>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</si>
  <si>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</si>
  <si>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</si>
  <si>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</si>
  <si>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</si>
  <si>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</si>
  <si>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</si>
  <si>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</si>
  <si>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</si>
  <si>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</si>
  <si>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</si>
  <si>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</si>
  <si>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</si>
  <si>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</si>
  <si>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</si>
  <si>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</si>
  <si>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</si>
  <si>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</si>
  <si>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</si>
  <si>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</si>
  <si>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</si>
  <si>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</si>
  <si>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</si>
  <si>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</si>
  <si>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</si>
  <si>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</si>
  <si>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</si>
  <si>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</si>
  <si>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</si>
  <si>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</si>
  <si>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</si>
  <si>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</si>
  <si>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</si>
  <si>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</si>
  <si>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</si>
  <si>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</si>
  <si>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</si>
  <si>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</si>
  <si>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</si>
  <si>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</si>
  <si>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</si>
  <si>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</si>
  <si>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</si>
  <si>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</si>
  <si>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</si>
  <si>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</si>
  <si>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</si>
  <si>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</si>
  <si>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</si>
  <si>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</si>
  <si>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</si>
  <si>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</si>
  <si>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</si>
  <si>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</si>
  <si>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</si>
  <si>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</si>
  <si>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</si>
  <si>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</si>
  <si>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</si>
  <si>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</si>
  <si>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</si>
  <si>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</si>
  <si>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</si>
  <si>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</si>
  <si>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</si>
  <si>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</si>
  <si>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</si>
  <si>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</si>
  <si>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</si>
  <si>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</si>
  <si>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</si>
  <si>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</si>
  <si>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</si>
  <si>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</si>
  <si>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</si>
  <si>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</si>
  <si>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</si>
  <si>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</si>
  <si>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</si>
  <si>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</si>
  <si>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</si>
  <si>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</si>
  <si>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</si>
  <si>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</si>
  <si>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</si>
  <si>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</si>
  <si>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</si>
  <si>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</si>
  <si>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</si>
  <si>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</si>
  <si>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</si>
  <si>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</si>
  <si>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</si>
  <si>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</si>
  <si>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</si>
  <si>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</si>
  <si>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</si>
  <si>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</si>
  <si>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</si>
  <si>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</si>
  <si>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</si>
  <si>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</si>
  <si>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</si>
  <si>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</si>
  <si>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</si>
  <si>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</si>
  <si>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</si>
  <si>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</si>
  <si>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</si>
  <si>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</si>
  <si>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</si>
  <si>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</si>
  <si>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</si>
  <si>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</si>
  <si>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</si>
  <si>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</si>
  <si>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</si>
  <si>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</si>
  <si>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</si>
  <si>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</si>
  <si>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</si>
  <si>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</si>
  <si>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</si>
  <si>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</si>
  <si>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</si>
  <si>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</si>
  <si>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</si>
  <si>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</si>
  <si>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</si>
  <si>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</si>
  <si>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</si>
  <si>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</si>
  <si>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</si>
  <si>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</si>
  <si>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</si>
  <si>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</si>
  <si>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</si>
  <si>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</si>
  <si>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</si>
  <si>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</si>
  <si>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</si>
  <si>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</si>
  <si>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</si>
  <si>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</si>
  <si>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</si>
  <si>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</si>
  <si>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</si>
  <si>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</si>
  <si>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</si>
  <si>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</si>
  <si>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</si>
  <si>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</si>
  <si>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</si>
  <si>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</si>
  <si>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</si>
  <si>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</si>
  <si>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</si>
  <si>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</si>
  <si>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</si>
  <si>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</si>
  <si>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</si>
  <si>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</si>
  <si>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</si>
  <si>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</si>
  <si>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</si>
  <si>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</si>
  <si>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</si>
  <si>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</si>
  <si>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</si>
  <si>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</si>
  <si>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</si>
  <si>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</si>
  <si>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</si>
  <si>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</si>
  <si>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</si>
  <si>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</si>
  <si>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</si>
  <si>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</si>
  <si>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</si>
  <si>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</si>
  <si>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</si>
  <si>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</si>
  <si>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</si>
  <si>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</si>
  <si>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</si>
  <si>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</si>
  <si>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</si>
  <si>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</si>
  <si>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</si>
  <si>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</si>
  <si>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</si>
  <si>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</si>
  <si>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</si>
  <si>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</si>
  <si>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</si>
  <si>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</si>
  <si>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</si>
  <si>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</si>
  <si>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</si>
  <si>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</si>
  <si>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</si>
  <si>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</si>
  <si>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</si>
  <si>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</si>
  <si>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</si>
  <si>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</si>
  <si>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</si>
  <si>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</si>
  <si>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</si>
  <si>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</si>
  <si>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</si>
  <si>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</si>
  <si>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</si>
  <si>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</si>
  <si>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</si>
  <si>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</si>
  <si>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</si>
  <si>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</si>
  <si>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</si>
  <si>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</si>
  <si>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</si>
  <si>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</si>
  <si>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</si>
  <si>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</si>
  <si>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</si>
  <si>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</si>
  <si>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</si>
  <si>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</si>
  <si>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</si>
  <si>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</si>
  <si>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</si>
  <si>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</si>
  <si>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</si>
  <si>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</si>
  <si>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</si>
  <si>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</si>
  <si>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</si>
  <si>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</si>
  <si>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</si>
  <si>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</si>
  <si>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</si>
  <si>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</si>
  <si>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</si>
  <si>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</si>
  <si>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</si>
  <si>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</si>
  <si>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</si>
  <si>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</si>
  <si>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</si>
  <si>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</si>
  <si>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</si>
  <si>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</si>
  <si>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</si>
  <si>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</si>
  <si>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</si>
  <si>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</si>
  <si>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</si>
  <si>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</si>
  <si>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</si>
  <si>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</si>
  <si>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</si>
  <si>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</si>
  <si>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</si>
  <si>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</si>
  <si>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</si>
  <si>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</si>
  <si>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</si>
  <si>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</si>
  <si>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</si>
  <si>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</si>
  <si>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</si>
  <si>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</si>
  <si>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</si>
  <si>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</si>
  <si>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</si>
  <si>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</si>
  <si>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</si>
  <si>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</si>
  <si>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</si>
  <si>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</si>
  <si>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</si>
  <si>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</si>
  <si>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</si>
  <si>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</si>
  <si>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</si>
  <si>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</si>
  <si>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</si>
  <si>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</si>
  <si>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</si>
  <si>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</si>
  <si>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</si>
  <si>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</si>
  <si>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</si>
  <si>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</si>
  <si>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</si>
  <si>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</si>
  <si>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</si>
  <si>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</si>
  <si>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</si>
  <si>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</si>
  <si>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</si>
  <si>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</si>
  <si>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</si>
  <si>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</si>
  <si>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</si>
  <si>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</si>
  <si>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</si>
  <si>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</si>
  <si>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</si>
  <si>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</si>
  <si>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</si>
  <si>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</si>
  <si>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</si>
  <si>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</si>
  <si>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</si>
  <si>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</si>
  <si>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</si>
  <si>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</si>
  <si>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</si>
  <si>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</si>
  <si>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</si>
  <si>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</si>
  <si>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</si>
  <si>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</si>
  <si>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</si>
  <si>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</si>
  <si>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</si>
  <si>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</si>
  <si>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</si>
  <si>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</si>
  <si>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</si>
  <si>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</si>
  <si>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</si>
  <si>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</si>
  <si>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</si>
  <si>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</si>
  <si>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</si>
  <si>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</si>
  <si>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</si>
  <si>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</si>
  <si>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</si>
  <si>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</si>
  <si>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</si>
  <si>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</si>
  <si>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</si>
  <si>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</si>
  <si>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</si>
  <si>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</si>
  <si>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</si>
  <si>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</si>
  <si>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</si>
  <si>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</si>
  <si>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</si>
  <si>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</si>
  <si>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</si>
  <si>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</si>
  <si>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</si>
  <si>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</si>
  <si>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</si>
  <si>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</si>
  <si>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</si>
  <si>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</si>
  <si>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</si>
  <si>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</si>
  <si>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</si>
  <si>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</si>
  <si>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</si>
  <si>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</si>
  <si>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</si>
  <si>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</si>
  <si>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</si>
  <si>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</si>
  <si>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</si>
  <si>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</si>
  <si>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</si>
  <si>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</si>
  <si>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</si>
  <si>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</si>
  <si>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</si>
  <si>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</si>
  <si>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</si>
  <si>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</si>
  <si>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</si>
  <si>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</si>
  <si>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</si>
  <si>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</si>
  <si>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</si>
  <si>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</si>
  <si>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</si>
  <si>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</si>
  <si>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</si>
  <si>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</si>
  <si>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</si>
  <si>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</si>
  <si>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</si>
  <si>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</si>
  <si>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</si>
  <si>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</si>
  <si>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</si>
  <si>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</si>
  <si>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</si>
  <si>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</si>
  <si>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</si>
  <si>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</si>
  <si>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</si>
  <si>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</si>
  <si>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</si>
  <si>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</si>
  <si>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</si>
  <si>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</si>
  <si>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</si>
  <si>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</si>
  <si>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</si>
  <si>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</si>
  <si>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</si>
  <si>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</si>
  <si>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</si>
  <si>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</si>
  <si>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</si>
  <si>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</si>
  <si>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</si>
  <si>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</si>
  <si>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</si>
  <si>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</si>
  <si>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</si>
  <si>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</si>
  <si>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</si>
  <si>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</si>
  <si>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</si>
  <si>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</si>
  <si>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</si>
  <si>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</si>
  <si>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</si>
  <si>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</si>
  <si>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</si>
  <si>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</si>
  <si>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</si>
  <si>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</si>
  <si>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</si>
  <si>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</si>
  <si>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</si>
  <si>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</si>
  <si>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</si>
  <si>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</si>
  <si>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</si>
  <si>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</si>
  <si>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</si>
  <si>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</si>
  <si>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</si>
  <si>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</si>
  <si>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</si>
  <si>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</si>
  <si>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</si>
  <si>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</si>
  <si>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</si>
  <si>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</si>
  <si>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</si>
  <si>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</si>
  <si>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</si>
  <si>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</si>
  <si>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</si>
  <si>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</si>
  <si>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</si>
  <si>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</si>
  <si>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</si>
  <si>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</si>
  <si>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</si>
  <si>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</si>
  <si>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</si>
  <si>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</si>
  <si>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</si>
  <si>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</si>
  <si>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</si>
  <si>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</si>
  <si>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</si>
  <si>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</si>
  <si>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</si>
  <si>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</si>
  <si>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</si>
  <si>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</si>
  <si>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</si>
  <si>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</si>
  <si>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</si>
  <si>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</si>
  <si>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</si>
  <si>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</si>
  <si>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</si>
  <si>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</si>
  <si>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</si>
  <si>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</si>
  <si>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</si>
  <si>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</si>
  <si>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</si>
  <si>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</si>
  <si>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</si>
  <si>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</si>
  <si>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</si>
  <si>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</si>
  <si>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</si>
  <si>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</si>
  <si>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</si>
  <si>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</si>
  <si>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</si>
  <si>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</si>
  <si>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</si>
  <si>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</si>
  <si>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</si>
  <si>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</si>
  <si>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</si>
  <si>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</si>
  <si>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</si>
  <si>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</si>
  <si>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</si>
  <si>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</si>
  <si>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</si>
  <si>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</si>
  <si>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</si>
  <si>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</si>
  <si>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</si>
  <si>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</si>
  <si>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</si>
  <si>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</si>
  <si>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</si>
  <si>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</si>
  <si>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</si>
  <si>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</si>
  <si>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</si>
  <si>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</si>
  <si>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</si>
  <si>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</si>
  <si>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</si>
  <si>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</si>
  <si>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</si>
  <si>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</si>
  <si>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</si>
  <si>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</si>
  <si>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</si>
  <si>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</si>
  <si>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</si>
  <si>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</si>
  <si>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</si>
  <si>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</si>
  <si>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</si>
  <si>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</si>
  <si>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</si>
  <si>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</si>
  <si>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</si>
  <si>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</si>
  <si>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</si>
  <si>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</si>
  <si>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</si>
  <si>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</si>
  <si>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</si>
  <si>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</si>
  <si>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</si>
  <si>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</si>
  <si>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</si>
  <si>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</si>
  <si>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</si>
  <si>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</si>
  <si>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</si>
  <si>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</si>
  <si>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</si>
  <si>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</si>
  <si>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</si>
  <si>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</si>
  <si>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</si>
  <si>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</si>
  <si>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</si>
  <si>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</si>
  <si>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</si>
  <si>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</si>
  <si>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</si>
  <si>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</si>
  <si>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</si>
  <si>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</si>
  <si>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</si>
  <si>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</si>
  <si>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</si>
  <si>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</si>
  <si>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</si>
  <si>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</si>
  <si>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</si>
  <si>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</si>
  <si>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</si>
  <si>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</si>
  <si>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</si>
  <si>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</si>
  <si>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</si>
  <si>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</si>
  <si>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</si>
  <si>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</si>
  <si>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</si>
  <si>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</si>
  <si>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</si>
  <si>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</si>
  <si>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</si>
  <si>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</si>
  <si>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</si>
  <si>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</si>
  <si>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</si>
  <si>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</si>
  <si>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</si>
  <si>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</si>
  <si>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</si>
  <si>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</si>
  <si>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</si>
  <si>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</si>
  <si>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</si>
  <si>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</si>
  <si>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</si>
  <si>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</si>
  <si>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</si>
  <si>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</si>
  <si>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</si>
  <si>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</si>
  <si>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</si>
  <si>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</si>
  <si>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</si>
  <si>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</si>
  <si>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</si>
  <si>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</si>
  <si>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</si>
  <si>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</si>
  <si>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</si>
  <si>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</si>
  <si>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</si>
  <si>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</si>
  <si>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</si>
  <si>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</si>
  <si>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</si>
  <si>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</si>
  <si>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</si>
  <si>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</si>
  <si>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</si>
  <si>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</si>
  <si>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</si>
  <si>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</si>
  <si>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</si>
  <si>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</si>
  <si>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</si>
  <si>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</si>
  <si>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</si>
  <si>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</si>
  <si>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</si>
  <si>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</si>
  <si>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</si>
  <si>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</si>
  <si>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</si>
  <si>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</si>
  <si>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</si>
  <si>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</si>
  <si>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</si>
  <si>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</si>
  <si>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</si>
  <si>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</si>
  <si>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</si>
  <si>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</si>
  <si>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</si>
  <si>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</si>
  <si>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</si>
  <si>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</si>
  <si>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</si>
  <si>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</si>
  <si>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</si>
  <si>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</si>
  <si>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</si>
  <si>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</si>
  <si>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</si>
  <si>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</si>
  <si>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</si>
  <si>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</si>
  <si>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</si>
  <si>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</si>
  <si>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</si>
  <si>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</si>
  <si>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</si>
  <si>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</si>
  <si>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</si>
  <si>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</si>
  <si>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</si>
  <si>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</si>
  <si>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</si>
  <si>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</si>
  <si>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</si>
  <si>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</si>
  <si>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</si>
  <si>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</si>
  <si>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</si>
  <si>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</si>
  <si>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</si>
  <si>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</si>
  <si>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</si>
  <si>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</si>
  <si>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</si>
  <si>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</si>
  <si>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</si>
  <si>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</si>
  <si>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</si>
  <si>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</si>
  <si>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</si>
  <si>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</si>
  <si>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</si>
  <si>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</si>
  <si>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</si>
  <si>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</si>
  <si>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</si>
  <si>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</si>
  <si>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</si>
  <si>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</si>
  <si>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</si>
  <si>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</si>
  <si>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</si>
  <si>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</si>
  <si>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</si>
  <si>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</si>
  <si>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</si>
  <si>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</si>
  <si>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</si>
  <si>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</si>
  <si>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</si>
  <si>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</si>
  <si>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</si>
  <si>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</si>
  <si>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</si>
  <si>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</si>
  <si>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</si>
  <si>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</si>
  <si>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</si>
  <si>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</si>
  <si>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</si>
  <si>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</si>
  <si>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</si>
  <si>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</si>
  <si>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</si>
  <si>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</si>
  <si>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</si>
  <si>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</si>
  <si>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</si>
  <si>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</si>
  <si>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</si>
  <si>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</si>
  <si>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</si>
  <si>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</si>
  <si>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</si>
  <si>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</si>
  <si>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</si>
  <si>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</si>
  <si>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</si>
  <si>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</si>
  <si>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</si>
  <si>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</si>
  <si>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</si>
  <si>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</si>
  <si>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</si>
  <si>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</si>
  <si>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</si>
  <si>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</si>
  <si>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</si>
  <si>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</si>
  <si>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</si>
  <si>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</si>
  <si>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</si>
  <si>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</si>
  <si>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</si>
  <si>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</si>
  <si>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</si>
  <si>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</si>
  <si>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</si>
  <si>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</si>
  <si>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</si>
  <si>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</si>
  <si>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</si>
  <si>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</si>
  <si>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</si>
  <si>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</si>
  <si>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</si>
  <si>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</si>
  <si>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</si>
  <si>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</si>
  <si>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</si>
  <si>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</si>
  <si>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</si>
  <si>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</si>
  <si>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</si>
  <si>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</si>
  <si>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</si>
  <si>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</si>
  <si>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</si>
  <si>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</si>
  <si>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</si>
  <si>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</si>
  <si>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</si>
  <si>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</si>
  <si>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</si>
  <si>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</si>
  <si>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</si>
  <si>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</si>
  <si>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</si>
  <si>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</si>
  <si>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</si>
  <si>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</si>
  <si>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</si>
  <si>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</si>
  <si>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</si>
  <si>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</si>
  <si>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</si>
  <si>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</si>
  <si>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</si>
  <si>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</si>
  <si>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</si>
  <si>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</si>
  <si>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</si>
  <si>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</si>
  <si>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</si>
  <si>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</si>
  <si>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</si>
  <si>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</si>
  <si>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</si>
  <si>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</si>
  <si>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</si>
  <si>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</si>
  <si>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</si>
  <si>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</si>
  <si>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</si>
  <si>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</si>
  <si>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</si>
  <si>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</si>
  <si>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</si>
  <si>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</si>
  <si>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</si>
  <si>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</si>
  <si>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</si>
  <si>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</si>
  <si>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</si>
  <si>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</si>
  <si>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</si>
  <si>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</si>
  <si>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</si>
  <si>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</si>
  <si>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</si>
  <si>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</si>
  <si>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</si>
  <si>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</si>
  <si>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</si>
  <si>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</si>
  <si>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</si>
  <si>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</si>
  <si>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</si>
  <si>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</si>
  <si>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</si>
  <si>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</si>
  <si>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</si>
  <si>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</si>
  <si>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</si>
  <si>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</si>
  <si>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</si>
  <si>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</si>
  <si>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</si>
  <si>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</si>
  <si>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</si>
  <si>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</si>
  <si>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</si>
  <si>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</si>
  <si>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</si>
  <si>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</si>
  <si>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</si>
  <si>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</si>
  <si>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</si>
  <si>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</si>
  <si>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</si>
  <si>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</si>
  <si>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</si>
  <si>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</si>
  <si>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</si>
  <si>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</si>
  <si>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</si>
  <si>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</si>
  <si>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</si>
  <si>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</si>
  <si>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</si>
  <si>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</si>
  <si>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</si>
  <si>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</si>
  <si>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</si>
  <si>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</si>
  <si>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</si>
  <si>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</si>
  <si>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</si>
  <si>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</si>
  <si>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</si>
  <si>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</si>
  <si>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</si>
  <si>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</si>
  <si>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</si>
  <si>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</si>
  <si>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</si>
  <si>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</si>
  <si>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</si>
  <si>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</si>
  <si>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</si>
  <si>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</si>
  <si>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</si>
  <si>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</si>
  <si>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</si>
  <si>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</si>
  <si>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</si>
  <si>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</si>
  <si>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</si>
  <si>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</si>
  <si>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</si>
  <si>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</si>
  <si>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</si>
  <si>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</si>
  <si>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</si>
  <si>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</si>
  <si>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</si>
  <si>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</si>
  <si>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</si>
  <si>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</si>
  <si>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</si>
  <si>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</si>
  <si>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</si>
  <si>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</si>
  <si>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</si>
  <si>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</si>
  <si>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</si>
  <si>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</si>
  <si>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</si>
  <si>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</si>
  <si>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</si>
  <si>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</si>
  <si>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</si>
  <si>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</si>
  <si>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</si>
  <si>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</si>
  <si>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</si>
  <si>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</si>
  <si>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</si>
  <si>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</si>
  <si>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</si>
  <si>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</si>
  <si>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</si>
  <si>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</si>
  <si>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</si>
  <si>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</si>
  <si>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</si>
  <si>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</si>
  <si>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</si>
  <si>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</si>
  <si>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</si>
  <si>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</si>
  <si>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</si>
  <si>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</si>
  <si>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</si>
  <si>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</si>
  <si>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</si>
  <si>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</si>
  <si>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</si>
  <si>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</si>
  <si>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</si>
  <si>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</si>
  <si>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</si>
  <si>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</si>
  <si>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</si>
  <si>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</si>
  <si>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</si>
  <si>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</si>
  <si>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</si>
  <si>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</si>
  <si>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</si>
  <si>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</si>
  <si>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</si>
  <si>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</si>
  <si>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</si>
  <si>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</si>
  <si>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</si>
  <si>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</si>
  <si>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</si>
  <si>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</si>
  <si>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</si>
  <si>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</si>
  <si>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</si>
  <si>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</si>
  <si>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</si>
  <si>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</si>
  <si>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</si>
  <si>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</si>
  <si>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</si>
  <si>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</si>
  <si>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</si>
  <si>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</si>
  <si>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</si>
  <si>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</si>
  <si>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</si>
  <si>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</si>
  <si>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</si>
  <si>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</si>
  <si>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</si>
  <si>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</si>
  <si>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</si>
  <si>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</si>
  <si>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</si>
  <si>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</si>
  <si>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</si>
  <si>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</si>
  <si>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</si>
  <si>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</si>
  <si>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</si>
  <si>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</si>
  <si>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</si>
  <si>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</si>
  <si>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</si>
  <si>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</si>
  <si>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</si>
  <si>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</si>
  <si>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</si>
  <si>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</si>
  <si>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</si>
  <si>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</si>
  <si>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</si>
  <si>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</si>
  <si>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</si>
  <si>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</si>
  <si>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</si>
  <si>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</si>
  <si>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</si>
  <si>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</si>
  <si>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</si>
  <si>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</si>
  <si>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</si>
  <si>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</si>
  <si>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</si>
  <si>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</si>
  <si>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</si>
  <si>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</si>
  <si>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</si>
  <si>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</si>
  <si>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</si>
  <si>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</si>
  <si>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</si>
  <si>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</si>
  <si>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</si>
  <si>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</si>
  <si>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</si>
  <si>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</si>
  <si>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</si>
  <si>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</si>
  <si>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</si>
  <si>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</si>
  <si>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</si>
  <si>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</si>
  <si>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</si>
  <si>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</si>
  <si>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</si>
  <si>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</si>
  <si>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</si>
  <si>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</si>
  <si>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</si>
  <si>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</si>
  <si>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</si>
  <si>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</si>
  <si>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</si>
  <si>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</si>
  <si>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</si>
  <si>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</si>
  <si>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</si>
  <si>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</si>
  <si>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</si>
  <si>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</si>
  <si>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</si>
  <si>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</si>
  <si>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</si>
  <si>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</si>
  <si>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</si>
  <si>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</si>
  <si>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</si>
  <si>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</si>
  <si>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</si>
  <si>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</si>
  <si>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</si>
  <si>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</si>
  <si>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</si>
  <si>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</si>
  <si>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</si>
  <si>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</si>
  <si>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</si>
  <si>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</si>
  <si>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</si>
  <si>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</si>
  <si>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</si>
  <si>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</si>
  <si>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</si>
  <si>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</si>
  <si>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</si>
  <si>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</si>
  <si>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</si>
  <si>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</si>
  <si>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</si>
  <si>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</si>
  <si>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</si>
  <si>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</si>
  <si>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</si>
  <si>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</si>
  <si>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</si>
  <si>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</si>
  <si>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</si>
  <si>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</si>
  <si>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</si>
  <si>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</si>
  <si>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</si>
  <si>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</si>
  <si>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</si>
  <si>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</si>
  <si>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</si>
  <si>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</si>
  <si>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</si>
  <si>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</si>
  <si>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</si>
  <si>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</si>
  <si>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</si>
  <si>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</si>
  <si>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</si>
  <si>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</si>
  <si>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</si>
  <si>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</si>
  <si>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</si>
  <si>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</si>
  <si>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</si>
  <si>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</si>
  <si>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</si>
  <si>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</si>
  <si>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</si>
  <si>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</si>
  <si>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</si>
  <si>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</si>
  <si>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</si>
  <si>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</si>
  <si>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</si>
  <si>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</si>
  <si>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</si>
  <si>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</si>
  <si>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</si>
  <si>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</si>
  <si>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</si>
  <si>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</si>
  <si>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</si>
  <si>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</si>
  <si>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</si>
  <si>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</si>
  <si>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</si>
  <si>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</si>
  <si>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</si>
  <si>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</si>
  <si>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</si>
  <si>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</si>
  <si>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</si>
  <si>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</si>
  <si>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</si>
  <si>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</si>
  <si>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</si>
  <si>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</si>
  <si>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</si>
  <si>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</si>
  <si>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</si>
  <si>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</si>
  <si>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</si>
  <si>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</si>
  <si>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</si>
  <si>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</si>
  <si>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</si>
  <si>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</si>
  <si>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</si>
  <si>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</si>
  <si>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</si>
  <si>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</si>
  <si>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</si>
  <si>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</si>
  <si>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</si>
  <si>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</si>
  <si>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</si>
  <si>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</si>
  <si>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</si>
  <si>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</si>
  <si>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</si>
  <si>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</si>
  <si>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</si>
  <si>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</si>
  <si>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</si>
  <si>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</si>
  <si>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</si>
  <si>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</si>
  <si>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</si>
  <si>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</si>
  <si>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</si>
  <si>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</si>
  <si>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</si>
  <si>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</si>
  <si>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</si>
  <si>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</si>
  <si>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</si>
  <si>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</si>
  <si>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</si>
  <si>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</si>
  <si>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</si>
  <si>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</si>
  <si>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</si>
  <si>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</si>
  <si>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</si>
  <si>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</si>
  <si>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</si>
  <si>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</si>
  <si>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</si>
  <si>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</si>
  <si>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</si>
  <si>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</si>
  <si>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</si>
  <si>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</si>
  <si>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</si>
  <si>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</si>
  <si>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</si>
  <si>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</si>
  <si>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</si>
  <si>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</si>
  <si>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</si>
  <si>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</si>
  <si>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</si>
  <si>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</si>
  <si>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</si>
  <si>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</si>
  <si>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</si>
  <si>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</si>
  <si>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</si>
  <si>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</si>
  <si>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</si>
  <si>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</si>
  <si>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</si>
  <si>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</si>
  <si>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</si>
  <si>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</si>
  <si>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</si>
  <si>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</si>
  <si>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</si>
  <si>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</si>
  <si>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</si>
  <si>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</si>
  <si>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</si>
  <si>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</si>
  <si>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</si>
  <si>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</si>
  <si>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</si>
  <si>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</si>
  <si>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</si>
  <si>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</si>
  <si>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</si>
  <si>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</si>
  <si>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</si>
  <si>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</si>
  <si>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</si>
  <si>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</si>
  <si>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</si>
  <si>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</si>
  <si>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</si>
  <si>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</si>
  <si>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</si>
  <si>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</si>
  <si>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</si>
  <si>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</si>
  <si>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</si>
  <si>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</si>
  <si>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</si>
  <si>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</si>
  <si>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</si>
  <si>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</si>
  <si>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</si>
  <si>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</si>
  <si>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</si>
  <si>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</si>
  <si>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</si>
  <si>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</si>
  <si>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</si>
  <si>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</si>
  <si>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</si>
  <si>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</si>
  <si>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</si>
  <si>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</si>
  <si>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</si>
  <si>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</si>
  <si>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</si>
  <si>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</si>
  <si>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</si>
  <si>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</si>
  <si>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</si>
  <si>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</si>
  <si>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</si>
  <si>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</si>
  <si>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</si>
  <si>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</si>
  <si>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</si>
  <si>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</si>
  <si>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</si>
  <si>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</si>
  <si>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</si>
  <si>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</si>
  <si>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</si>
  <si>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</si>
  <si>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</si>
  <si>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</si>
  <si>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</si>
  <si>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</si>
  <si>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</si>
  <si>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</si>
  <si>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</si>
  <si>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</si>
  <si>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</si>
  <si>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</si>
  <si>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</si>
  <si>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</si>
  <si>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</si>
  <si>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</si>
  <si>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</si>
  <si>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</si>
  <si>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</si>
  <si>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</si>
  <si>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</si>
  <si>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</si>
  <si>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</si>
  <si>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</si>
  <si>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</si>
  <si>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</si>
  <si>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</si>
  <si>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</si>
  <si>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</si>
  <si>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</si>
  <si>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</si>
  <si>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</si>
  <si>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</si>
  <si>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</si>
  <si>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</si>
  <si>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</si>
  <si>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</si>
  <si>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</si>
  <si>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</si>
  <si>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</si>
  <si>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</si>
  <si>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</si>
  <si>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</si>
  <si>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</si>
  <si>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</si>
  <si>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</si>
  <si>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</si>
  <si>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</si>
  <si>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</si>
  <si>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</si>
  <si>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</si>
  <si>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</si>
  <si>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</si>
  <si>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</si>
  <si>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</si>
  <si>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</si>
  <si>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</si>
  <si>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</si>
  <si>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</si>
  <si>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</si>
  <si>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</si>
  <si>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</si>
  <si>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</si>
  <si>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</si>
  <si>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</si>
  <si>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</si>
  <si>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</si>
  <si>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</si>
  <si>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</si>
  <si>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</si>
  <si>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</si>
  <si>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</si>
  <si>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</si>
  <si>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</si>
  <si>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</si>
  <si>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</si>
  <si>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</si>
  <si>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</si>
  <si>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</si>
  <si>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</si>
  <si>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</si>
  <si>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</si>
  <si>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</si>
  <si>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</si>
  <si>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</si>
  <si>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</si>
  <si>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</si>
  <si>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</si>
  <si>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</si>
  <si>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</si>
  <si>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</si>
  <si>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</si>
  <si>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</si>
  <si>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</si>
  <si>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</si>
  <si>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</si>
  <si>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</si>
  <si>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</si>
  <si>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</si>
  <si>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</si>
  <si>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</si>
  <si>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</si>
  <si>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</si>
  <si>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</si>
  <si>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</si>
  <si>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</si>
  <si>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OTOK</t>
  </si>
  <si>
    <t>2025-06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</si>
</sst>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1447487.6100000003</v>
      </c>
      <c r="D2" s="6">
        <f>'PR-RAS'!E6</f>
        <v>1955095.9700000007</v>
      </c>
      <c r="E2" s="6">
        <v>0</v>
      </c>
      <c r="F2" s="6">
        <v>0</v>
      </c>
      <c r="G2" s="7">
        <f t="shared" ref="G2:G274" si="0">(B2/1000)*(C2*1+D2*2)</f>
        <v>5357.6795500000017</v>
      </c>
      <c r="H2" s="7">
        <f t="shared" ref="H2:H274" si="1">ABS(C2-ROUND(C2,0))+ABS(D2-ROUND(D2,0))</f>
        <v>0.41999999899417162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924945.81</v>
      </c>
      <c r="D3" s="1">
        <f>'PR-RAS'!E7</f>
        <v>1173602.8000000005</v>
      </c>
      <c r="E3" s="1">
        <v>0</v>
      </c>
      <c r="F3" s="1">
        <v>0</v>
      </c>
      <c r="G3" s="2">
        <f t="shared" si="0"/>
        <v>6544.3028200000026</v>
      </c>
      <c r="H3" s="2">
        <f t="shared" si="1"/>
        <v>0.38999999943189323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919210.2</v>
      </c>
      <c r="D4" s="1">
        <f>'PR-RAS'!E8</f>
        <v>1162251.2300000004</v>
      </c>
      <c r="E4" s="1">
        <v>0</v>
      </c>
      <c r="F4" s="1">
        <v>0</v>
      </c>
      <c r="G4" s="2">
        <f t="shared" si="0"/>
        <v>9731.1379800000032</v>
      </c>
      <c r="H4" s="2">
        <f t="shared" si="1"/>
        <v>0.43000000040046871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919210.2</v>
      </c>
      <c r="D5" s="1">
        <f>'PR-RAS'!E9</f>
        <v>1417801.04</v>
      </c>
      <c r="E5" s="1">
        <v>0</v>
      </c>
      <c r="F5" s="1">
        <v>0</v>
      </c>
      <c r="G5" s="2">
        <f t="shared" si="0"/>
        <v>15019.249120000002</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79613.36</v>
      </c>
      <c r="E6" s="1">
        <v>0</v>
      </c>
      <c r="F6" s="1">
        <v>0</v>
      </c>
      <c r="G6" s="2">
        <f t="shared" si="0"/>
        <v>796.1336</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21520.87</v>
      </c>
      <c r="E7" s="1">
        <v>0</v>
      </c>
      <c r="F7" s="1">
        <v>0</v>
      </c>
      <c r="G7" s="2">
        <f t="shared" si="0"/>
        <v>258.25043999999997</v>
      </c>
      <c r="H7" s="2">
        <f t="shared" si="1"/>
        <v>0.13000000000101863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13333.62</v>
      </c>
      <c r="E8" s="1">
        <v>0</v>
      </c>
      <c r="F8" s="1">
        <v>0</v>
      </c>
      <c r="G8" s="2">
        <f t="shared" si="0"/>
        <v>186.67068</v>
      </c>
      <c r="H8" s="2">
        <f t="shared" si="1"/>
        <v>0.37999999999919964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57147.56</v>
      </c>
      <c r="E9" s="1">
        <v>0</v>
      </c>
      <c r="F9" s="1">
        <v>0</v>
      </c>
      <c r="G9" s="2">
        <f t="shared" si="0"/>
        <v>914.36095999999998</v>
      </c>
      <c r="H9" s="2">
        <f t="shared" si="1"/>
        <v>0.44000000000232831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427165.22</v>
      </c>
      <c r="E11" s="1">
        <v>0</v>
      </c>
      <c r="F11" s="1">
        <v>0</v>
      </c>
      <c r="G11" s="2">
        <f t="shared" si="0"/>
        <v>8543.3043999999991</v>
      </c>
      <c r="H11" s="2">
        <f t="shared" si="1"/>
        <v>0.21999999997206032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4076.8</v>
      </c>
      <c r="D19" s="1">
        <f>'PR-RAS'!E23</f>
        <v>8993.1200000000008</v>
      </c>
      <c r="E19" s="1">
        <v>0</v>
      </c>
      <c r="F19" s="1">
        <v>0</v>
      </c>
      <c r="G19" s="2">
        <f t="shared" si="0"/>
        <v>397.13471999999996</v>
      </c>
      <c r="H19" s="2">
        <f t="shared" si="1"/>
        <v>0.32000000000061846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97.53</v>
      </c>
      <c r="D20" s="1">
        <f>'PR-RAS'!E24</f>
        <v>0</v>
      </c>
      <c r="E20" s="1">
        <v>0</v>
      </c>
      <c r="F20" s="1">
        <v>0</v>
      </c>
      <c r="G20" s="2">
        <f t="shared" si="0"/>
        <v>1.85307</v>
      </c>
      <c r="H20" s="2">
        <f t="shared" si="1"/>
        <v>0.46999999999999886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3979.27</v>
      </c>
      <c r="D23" s="1">
        <f>'PR-RAS'!E27</f>
        <v>8993.1200000000008</v>
      </c>
      <c r="E23" s="1">
        <v>0</v>
      </c>
      <c r="F23" s="1">
        <v>0</v>
      </c>
      <c r="G23" s="2">
        <f t="shared" si="0"/>
        <v>483.24122</v>
      </c>
      <c r="H23" s="2">
        <f t="shared" si="1"/>
        <v>0.39000000000078217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1658.81</v>
      </c>
      <c r="D25" s="1">
        <f>'PR-RAS'!E29</f>
        <v>2358.4499999999998</v>
      </c>
      <c r="E25" s="1">
        <v>0</v>
      </c>
      <c r="F25" s="1">
        <v>0</v>
      </c>
      <c r="G25" s="2">
        <f t="shared" si="0"/>
        <v>153.01703999999998</v>
      </c>
      <c r="H25" s="2">
        <f t="shared" si="1"/>
        <v>0.63999999999987267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1658.81</v>
      </c>
      <c r="D27" s="1">
        <f>'PR-RAS'!E31</f>
        <v>2358.4499999999998</v>
      </c>
      <c r="E27" s="1">
        <v>0</v>
      </c>
      <c r="F27" s="1">
        <v>0</v>
      </c>
      <c r="G27" s="2">
        <f t="shared" si="0"/>
        <v>165.76845999999998</v>
      </c>
      <c r="H27" s="2">
        <f t="shared" si="1"/>
        <v>0.63999999999987267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164371.89000000001</v>
      </c>
      <c r="D45" s="1">
        <f>'PR-RAS'!E49</f>
        <v>524083.49</v>
      </c>
      <c r="E45" s="1">
        <v>0</v>
      </c>
      <c r="F45" s="1">
        <v>0</v>
      </c>
      <c r="G45" s="2">
        <f t="shared" si="0"/>
        <v>53351.710279999999</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117470.2</v>
      </c>
      <c r="D54" s="1">
        <f>'PR-RAS'!E58</f>
        <v>262543.31</v>
      </c>
      <c r="E54" s="1">
        <v>0</v>
      </c>
      <c r="F54" s="1">
        <v>0</v>
      </c>
      <c r="G54" s="2">
        <f t="shared" si="0"/>
        <v>34055.511459999994</v>
      </c>
      <c r="H54" s="2">
        <f t="shared" si="1"/>
        <v>0.50999999999476131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107470.2</v>
      </c>
      <c r="D55" s="1">
        <f>'PR-RAS'!E59</f>
        <v>212543.31</v>
      </c>
      <c r="E55" s="1">
        <v>0</v>
      </c>
      <c r="F55" s="1">
        <v>0</v>
      </c>
      <c r="G55" s="2">
        <f t="shared" si="0"/>
        <v>28758.068279999996</v>
      </c>
      <c r="H55" s="2">
        <f t="shared" si="1"/>
        <v>0.50999999999476131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50000</v>
      </c>
      <c r="E56" s="1">
        <v>0</v>
      </c>
      <c r="F56" s="1">
        <v>0</v>
      </c>
      <c r="G56" s="2">
        <f t="shared" si="0"/>
        <v>6050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21248.799999999999</v>
      </c>
      <c r="D57" s="1">
        <f>'PR-RAS'!E61</f>
        <v>0</v>
      </c>
      <c r="E57" s="1">
        <v>0</v>
      </c>
      <c r="F57" s="1">
        <v>0</v>
      </c>
      <c r="G57" s="2">
        <f t="shared" si="0"/>
        <v>1189.9328</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21248.799999999999</v>
      </c>
      <c r="D58" s="1">
        <f>'PR-RAS'!E62</f>
        <v>0</v>
      </c>
      <c r="E58" s="1">
        <v>0</v>
      </c>
      <c r="F58" s="1">
        <v>0</v>
      </c>
      <c r="G58" s="2">
        <f t="shared" si="0"/>
        <v>1211.1815999999999</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25652.89</v>
      </c>
      <c r="D70" s="1">
        <f>'PR-RAS'!E74</f>
        <v>261540.18</v>
      </c>
      <c r="E70" s="1">
        <v>0</v>
      </c>
      <c r="F70" s="1">
        <v>0</v>
      </c>
      <c r="G70" s="2">
        <f t="shared" si="0"/>
        <v>37862.594250000002</v>
      </c>
      <c r="H70" s="2">
        <f t="shared" si="1"/>
        <v>0.28999999999359716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261540.18</v>
      </c>
      <c r="E71" s="1">
        <v>0</v>
      </c>
      <c r="F71" s="1">
        <v>0</v>
      </c>
      <c r="G71" s="2">
        <f t="shared" si="0"/>
        <v>36615.625200000002</v>
      </c>
      <c r="H71" s="2">
        <f t="shared" si="1"/>
        <v>0.17999999999301508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25652.89</v>
      </c>
      <c r="D72" s="1">
        <f>'PR-RAS'!E76</f>
        <v>0</v>
      </c>
      <c r="E72" s="1">
        <v>0</v>
      </c>
      <c r="F72" s="1">
        <v>0</v>
      </c>
      <c r="G72" s="2">
        <f t="shared" si="0"/>
        <v>1821.3551899999998</v>
      </c>
      <c r="H72" s="2">
        <f t="shared" si="1"/>
        <v>0.11000000000058208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317510.56</v>
      </c>
      <c r="D78" s="1">
        <f>'PR-RAS'!E82</f>
        <v>223590.96</v>
      </c>
      <c r="E78" s="1">
        <v>0</v>
      </c>
      <c r="F78" s="1">
        <v>0</v>
      </c>
      <c r="G78" s="2">
        <f t="shared" si="0"/>
        <v>58881.320959999997</v>
      </c>
      <c r="H78" s="2">
        <f t="shared" si="1"/>
        <v>0.48000000001047738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109.04</v>
      </c>
      <c r="D79" s="1">
        <f>'PR-RAS'!E83</f>
        <v>570.37</v>
      </c>
      <c r="E79" s="1">
        <v>0</v>
      </c>
      <c r="F79" s="1">
        <v>0</v>
      </c>
      <c r="G79" s="2">
        <f t="shared" si="0"/>
        <v>97.482839999999996</v>
      </c>
      <c r="H79" s="2">
        <f t="shared" si="1"/>
        <v>0.4100000000000108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109.04</v>
      </c>
      <c r="D81" s="1">
        <f>'PR-RAS'!E85</f>
        <v>570.37</v>
      </c>
      <c r="E81" s="1">
        <v>0</v>
      </c>
      <c r="F81" s="1">
        <v>0</v>
      </c>
      <c r="G81" s="2">
        <f t="shared" si="0"/>
        <v>99.982399999999998</v>
      </c>
      <c r="H81" s="2">
        <f t="shared" si="1"/>
        <v>0.4100000000000108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317401.52</v>
      </c>
      <c r="D87" s="1">
        <f>'PR-RAS'!E91</f>
        <v>223020.59</v>
      </c>
      <c r="E87" s="1">
        <v>0</v>
      </c>
      <c r="F87" s="1">
        <v>0</v>
      </c>
      <c r="G87" s="2">
        <f t="shared" si="0"/>
        <v>65656.072199999995</v>
      </c>
      <c r="H87" s="2">
        <f t="shared" si="1"/>
        <v>0.88999999998486601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63.7</v>
      </c>
      <c r="E88" s="1">
        <v>0</v>
      </c>
      <c r="F88" s="1">
        <v>0</v>
      </c>
      <c r="G88" s="2">
        <f t="shared" si="0"/>
        <v>11.0838</v>
      </c>
      <c r="H88" s="2">
        <f t="shared" si="1"/>
        <v>0.29999999999999716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15811.24</v>
      </c>
      <c r="D89" s="1">
        <f>'PR-RAS'!E93</f>
        <v>7682.53</v>
      </c>
      <c r="E89" s="1">
        <v>0</v>
      </c>
      <c r="F89" s="1">
        <v>0</v>
      </c>
      <c r="G89" s="2">
        <f t="shared" si="0"/>
        <v>2743.5143999999996</v>
      </c>
      <c r="H89" s="2">
        <f t="shared" si="1"/>
        <v>0.71000000000003638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301590.28000000003</v>
      </c>
      <c r="D90" s="1">
        <f>'PR-RAS'!E94</f>
        <v>215274.36</v>
      </c>
      <c r="E90" s="1">
        <v>0</v>
      </c>
      <c r="F90" s="1">
        <v>0</v>
      </c>
      <c r="G90" s="2">
        <f t="shared" si="0"/>
        <v>65160.370999999999</v>
      </c>
      <c r="H90" s="2">
        <f t="shared" si="1"/>
        <v>0.64000000001396984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39092.35</v>
      </c>
      <c r="D102" s="1">
        <f>'PR-RAS'!E106</f>
        <v>33539.370000000003</v>
      </c>
      <c r="E102" s="1">
        <v>0</v>
      </c>
      <c r="F102" s="1">
        <v>0</v>
      </c>
      <c r="G102" s="2">
        <f t="shared" si="0"/>
        <v>10723.28009</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6.32</v>
      </c>
      <c r="D103" s="1">
        <f>'PR-RAS'!E107</f>
        <v>1.44</v>
      </c>
      <c r="E103" s="1">
        <v>0</v>
      </c>
      <c r="F103" s="1">
        <v>0</v>
      </c>
      <c r="G103" s="2">
        <f t="shared" si="0"/>
        <v>0.9383999999999999</v>
      </c>
      <c r="H103" s="2">
        <f t="shared" si="1"/>
        <v>0.76000000000000023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6.32</v>
      </c>
      <c r="D106" s="1">
        <f>'PR-RAS'!E110</f>
        <v>1.44</v>
      </c>
      <c r="E106" s="1">
        <v>0</v>
      </c>
      <c r="F106" s="1">
        <v>0</v>
      </c>
      <c r="G106" s="2">
        <f t="shared" si="0"/>
        <v>0.96599999999999986</v>
      </c>
      <c r="H106" s="2">
        <f t="shared" si="1"/>
        <v>0.76000000000000023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727.38</v>
      </c>
      <c r="D108" s="1">
        <f>'PR-RAS'!E112</f>
        <v>0</v>
      </c>
      <c r="E108" s="1">
        <v>0</v>
      </c>
      <c r="F108" s="1">
        <v>0</v>
      </c>
      <c r="G108" s="2">
        <f t="shared" si="0"/>
        <v>77.829660000000004</v>
      </c>
      <c r="H108" s="2">
        <f t="shared" si="1"/>
        <v>0.37999999999999545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128.06</v>
      </c>
      <c r="D110" s="1">
        <f>'PR-RAS'!E114</f>
        <v>0</v>
      </c>
      <c r="E110" s="1">
        <v>0</v>
      </c>
      <c r="F110" s="1">
        <v>0</v>
      </c>
      <c r="G110" s="2">
        <f t="shared" si="0"/>
        <v>13.958540000000001</v>
      </c>
      <c r="H110" s="2">
        <f t="shared" si="1"/>
        <v>6.0000000000002274E-2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97.12</v>
      </c>
      <c r="D111" s="1">
        <f>'PR-RAS'!E115</f>
        <v>0</v>
      </c>
      <c r="E111" s="1">
        <v>0</v>
      </c>
      <c r="F111" s="1">
        <v>0</v>
      </c>
      <c r="G111" s="2">
        <f t="shared" si="0"/>
        <v>10.683200000000001</v>
      </c>
      <c r="H111" s="2">
        <f t="shared" si="1"/>
        <v>0.12000000000000455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502.2</v>
      </c>
      <c r="D113" s="1">
        <f>'PR-RAS'!E117</f>
        <v>0</v>
      </c>
      <c r="E113" s="1">
        <v>0</v>
      </c>
      <c r="F113" s="1">
        <v>0</v>
      </c>
      <c r="G113" s="2">
        <f t="shared" si="0"/>
        <v>56.246400000000001</v>
      </c>
      <c r="H113" s="2">
        <f t="shared" si="1"/>
        <v>0.19999999999998863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38358.65</v>
      </c>
      <c r="D116" s="1">
        <f>'PR-RAS'!E120</f>
        <v>33537.93</v>
      </c>
      <c r="E116" s="1">
        <v>0</v>
      </c>
      <c r="F116" s="1">
        <v>0</v>
      </c>
      <c r="G116" s="2">
        <f t="shared" si="0"/>
        <v>12124.968650000001</v>
      </c>
      <c r="H116" s="2">
        <f t="shared" si="1"/>
        <v>0.41999999999825377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251.18</v>
      </c>
      <c r="E117" s="1">
        <v>0</v>
      </c>
      <c r="F117" s="1">
        <v>0</v>
      </c>
      <c r="G117" s="2">
        <f t="shared" si="0"/>
        <v>58.273760000000003</v>
      </c>
      <c r="H117" s="2">
        <f t="shared" si="1"/>
        <v>0.18000000000000682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38358.65</v>
      </c>
      <c r="D118" s="1">
        <f>'PR-RAS'!E122</f>
        <v>33286.75</v>
      </c>
      <c r="E118" s="1">
        <v>0</v>
      </c>
      <c r="F118" s="1">
        <v>0</v>
      </c>
      <c r="G118" s="2">
        <f t="shared" si="0"/>
        <v>12277.06155</v>
      </c>
      <c r="H118" s="2">
        <f t="shared" si="1"/>
        <v>0.59999999999854481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1567</v>
      </c>
      <c r="D136" s="1">
        <f>'PR-RAS'!E140</f>
        <v>279.35000000000002</v>
      </c>
      <c r="E136" s="1">
        <v>0</v>
      </c>
      <c r="F136" s="1">
        <v>0</v>
      </c>
      <c r="G136" s="2">
        <f t="shared" si="0"/>
        <v>286.96949999999998</v>
      </c>
      <c r="H136" s="2">
        <f t="shared" si="1"/>
        <v>0.35000000000002274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1567</v>
      </c>
      <c r="D147" s="1">
        <f>'PR-RAS'!E151</f>
        <v>279.35000000000002</v>
      </c>
      <c r="E147" s="1">
        <v>0</v>
      </c>
      <c r="F147" s="1">
        <v>0</v>
      </c>
      <c r="G147" s="2">
        <f t="shared" si="0"/>
        <v>310.35219999999998</v>
      </c>
      <c r="H147" s="2">
        <f t="shared" si="1"/>
        <v>0.35000000000002274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810060.3899999999</v>
      </c>
      <c r="D148" s="1">
        <f>'PR-RAS'!E152</f>
        <v>2252469.7400000002</v>
      </c>
      <c r="E148" s="1">
        <v>0</v>
      </c>
      <c r="F148" s="1">
        <v>0</v>
      </c>
      <c r="G148" s="2">
        <f t="shared" si="0"/>
        <v>781304.98089000001</v>
      </c>
      <c r="H148" s="2">
        <f t="shared" si="1"/>
        <v>0.6499999996740371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210130.36</v>
      </c>
      <c r="D149" s="1">
        <f>'PR-RAS'!E153</f>
        <v>638507.09000000008</v>
      </c>
      <c r="E149" s="1">
        <v>0</v>
      </c>
      <c r="F149" s="1">
        <v>0</v>
      </c>
      <c r="G149" s="2">
        <f t="shared" si="0"/>
        <v>220097.39191999999</v>
      </c>
      <c r="H149" s="2">
        <f t="shared" si="1"/>
        <v>0.45000000006984919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178357.16999999998</v>
      </c>
      <c r="D150" s="1">
        <f>'PR-RAS'!E154</f>
        <v>503065.48000000004</v>
      </c>
      <c r="E150" s="1">
        <v>0</v>
      </c>
      <c r="F150" s="1">
        <v>0</v>
      </c>
      <c r="G150" s="2">
        <f t="shared" si="0"/>
        <v>176488.73137000002</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178285.11</v>
      </c>
      <c r="D151" s="1">
        <f>'PR-RAS'!E155</f>
        <v>502786.71</v>
      </c>
      <c r="E151" s="1">
        <v>0</v>
      </c>
      <c r="F151" s="1">
        <v>0</v>
      </c>
      <c r="G151" s="2">
        <f t="shared" si="0"/>
        <v>177578.7795</v>
      </c>
      <c r="H151" s="2">
        <f t="shared" si="1"/>
        <v>0.3999999999650754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72.06</v>
      </c>
      <c r="D153" s="1">
        <f>'PR-RAS'!E157</f>
        <v>278.77</v>
      </c>
      <c r="E153" s="1">
        <v>0</v>
      </c>
      <c r="F153" s="1">
        <v>0</v>
      </c>
      <c r="G153" s="2">
        <f t="shared" si="0"/>
        <v>95.69919999999999</v>
      </c>
      <c r="H153" s="2">
        <f t="shared" si="1"/>
        <v>0.29000000000002046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3320</v>
      </c>
      <c r="D155" s="1">
        <f>'PR-RAS'!E159</f>
        <v>51588.79</v>
      </c>
      <c r="E155" s="1">
        <v>0</v>
      </c>
      <c r="F155" s="1">
        <v>0</v>
      </c>
      <c r="G155" s="2">
        <f t="shared" si="0"/>
        <v>16400.62732</v>
      </c>
      <c r="H155" s="2">
        <f t="shared" si="1"/>
        <v>0.20999999999912689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28453.19</v>
      </c>
      <c r="D156" s="1">
        <f>'PR-RAS'!E160</f>
        <v>83852.820000000007</v>
      </c>
      <c r="E156" s="1">
        <v>0</v>
      </c>
      <c r="F156" s="1">
        <v>0</v>
      </c>
      <c r="G156" s="2">
        <f t="shared" si="0"/>
        <v>30404.618650000004</v>
      </c>
      <c r="H156" s="2">
        <f t="shared" si="1"/>
        <v>0.36999999999170541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28453.19</v>
      </c>
      <c r="D158" s="1">
        <f>'PR-RAS'!E162</f>
        <v>83852.820000000007</v>
      </c>
      <c r="E158" s="1">
        <v>0</v>
      </c>
      <c r="F158" s="1">
        <v>0</v>
      </c>
      <c r="G158" s="2">
        <f t="shared" si="0"/>
        <v>30796.936310000001</v>
      </c>
      <c r="H158" s="2">
        <f t="shared" si="1"/>
        <v>0.36999999999170541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312790.19999999995</v>
      </c>
      <c r="D160" s="1">
        <f>'PR-RAS'!E164</f>
        <v>755099.54999999993</v>
      </c>
      <c r="E160" s="1">
        <v>0</v>
      </c>
      <c r="F160" s="1">
        <v>0</v>
      </c>
      <c r="G160" s="2">
        <f t="shared" si="0"/>
        <v>289855.29869999998</v>
      </c>
      <c r="H160" s="2">
        <f t="shared" si="1"/>
        <v>0.65000000002328306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11284.7</v>
      </c>
      <c r="D161" s="1">
        <f>'PR-RAS'!E165</f>
        <v>9970.73</v>
      </c>
      <c r="E161" s="1">
        <v>0</v>
      </c>
      <c r="F161" s="1">
        <v>0</v>
      </c>
      <c r="G161" s="2">
        <f t="shared" si="0"/>
        <v>4996.1855999999998</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3630.62</v>
      </c>
      <c r="D162" s="1">
        <f>'PR-RAS'!E166</f>
        <v>375.6</v>
      </c>
      <c r="E162" s="1">
        <v>0</v>
      </c>
      <c r="F162" s="1">
        <v>0</v>
      </c>
      <c r="G162" s="2">
        <f t="shared" si="0"/>
        <v>705.47302000000002</v>
      </c>
      <c r="H162" s="2">
        <f t="shared" si="1"/>
        <v>0.7800000000000864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6478.89</v>
      </c>
      <c r="D163" s="1">
        <f>'PR-RAS'!E167</f>
        <v>8553.73</v>
      </c>
      <c r="E163" s="1">
        <v>0</v>
      </c>
      <c r="F163" s="1">
        <v>0</v>
      </c>
      <c r="G163" s="2">
        <f t="shared" si="0"/>
        <v>3820.9886999999999</v>
      </c>
      <c r="H163" s="2">
        <f t="shared" si="1"/>
        <v>0.38000000000010914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195.9</v>
      </c>
      <c r="E164" s="1">
        <v>0</v>
      </c>
      <c r="F164" s="1">
        <v>0</v>
      </c>
      <c r="G164" s="2">
        <f t="shared" si="0"/>
        <v>63.863400000000006</v>
      </c>
      <c r="H164" s="2">
        <f t="shared" si="1"/>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1175.19</v>
      </c>
      <c r="D165" s="1">
        <f>'PR-RAS'!E169</f>
        <v>845.5</v>
      </c>
      <c r="E165" s="1">
        <v>0</v>
      </c>
      <c r="F165" s="1">
        <v>0</v>
      </c>
      <c r="G165" s="2">
        <f t="shared" si="0"/>
        <v>470.05516</v>
      </c>
      <c r="H165" s="2">
        <f t="shared" si="1"/>
        <v>0.69000000000005457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78634.360000000015</v>
      </c>
      <c r="D166" s="1">
        <f>'PR-RAS'!E170</f>
        <v>90644.79</v>
      </c>
      <c r="E166" s="1">
        <v>0</v>
      </c>
      <c r="F166" s="1">
        <v>0</v>
      </c>
      <c r="G166" s="2">
        <f t="shared" si="0"/>
        <v>42887.450100000002</v>
      </c>
      <c r="H166" s="2">
        <f t="shared" si="1"/>
        <v>0.57000000002153683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3761.42</v>
      </c>
      <c r="D167" s="1">
        <f>'PR-RAS'!E171</f>
        <v>16425.060000000001</v>
      </c>
      <c r="E167" s="1">
        <v>0</v>
      </c>
      <c r="F167" s="1">
        <v>0</v>
      </c>
      <c r="G167" s="2">
        <f t="shared" si="0"/>
        <v>6077.5156400000005</v>
      </c>
      <c r="H167" s="2">
        <f t="shared" si="1"/>
        <v>0.48000000000138243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27627.59</v>
      </c>
      <c r="D168" s="1">
        <f>'PR-RAS'!E172</f>
        <v>39463.64</v>
      </c>
      <c r="E168" s="1">
        <v>0</v>
      </c>
      <c r="F168" s="1">
        <v>0</v>
      </c>
      <c r="G168" s="2">
        <f t="shared" si="0"/>
        <v>17794.66329</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46278.91</v>
      </c>
      <c r="D169" s="1">
        <f>'PR-RAS'!E173</f>
        <v>32996.519999999997</v>
      </c>
      <c r="E169" s="1">
        <v>0</v>
      </c>
      <c r="F169" s="1">
        <v>0</v>
      </c>
      <c r="G169" s="2">
        <f t="shared" si="0"/>
        <v>18861.687600000001</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966.44</v>
      </c>
      <c r="D170" s="1">
        <f>'PR-RAS'!E174</f>
        <v>1144.23</v>
      </c>
      <c r="E170" s="1">
        <v>0</v>
      </c>
      <c r="F170" s="1">
        <v>0</v>
      </c>
      <c r="G170" s="2">
        <f t="shared" si="0"/>
        <v>550.07810000000006</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615.34</v>
      </c>
      <c r="E171" s="1">
        <v>0</v>
      </c>
      <c r="F171" s="1">
        <v>0</v>
      </c>
      <c r="G171" s="2">
        <f t="shared" si="0"/>
        <v>209.21560000000002</v>
      </c>
      <c r="H171" s="2">
        <f t="shared" si="1"/>
        <v>0.34000000000003183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184765.34999999998</v>
      </c>
      <c r="D174" s="1">
        <f>'PR-RAS'!E178</f>
        <v>563260.97</v>
      </c>
      <c r="E174" s="1">
        <v>0</v>
      </c>
      <c r="F174" s="1">
        <v>0</v>
      </c>
      <c r="G174" s="2">
        <f t="shared" si="0"/>
        <v>226852.70116999999</v>
      </c>
      <c r="H174" s="2">
        <f t="shared" si="1"/>
        <v>0.38000000000465661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2585.14</v>
      </c>
      <c r="D175" s="1">
        <f>'PR-RAS'!E179</f>
        <v>2491.9299999999998</v>
      </c>
      <c r="E175" s="1">
        <v>0</v>
      </c>
      <c r="F175" s="1">
        <v>0</v>
      </c>
      <c r="G175" s="2">
        <f t="shared" si="0"/>
        <v>1317.0059999999999</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113259.24</v>
      </c>
      <c r="D176" s="1">
        <f>'PR-RAS'!E180</f>
        <v>232046.36</v>
      </c>
      <c r="E176" s="1">
        <v>0</v>
      </c>
      <c r="F176" s="1">
        <v>0</v>
      </c>
      <c r="G176" s="2">
        <f t="shared" si="0"/>
        <v>101036.59299999999</v>
      </c>
      <c r="H176" s="2">
        <f t="shared" si="1"/>
        <v>0.59999999999126885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2757.3</v>
      </c>
      <c r="D177" s="1">
        <f>'PR-RAS'!E181</f>
        <v>3000</v>
      </c>
      <c r="E177" s="1">
        <v>0</v>
      </c>
      <c r="F177" s="1">
        <v>0</v>
      </c>
      <c r="G177" s="2">
        <f t="shared" si="0"/>
        <v>1541.2847999999997</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16396.41</v>
      </c>
      <c r="D178" s="1">
        <f>'PR-RAS'!E182</f>
        <v>195118.02</v>
      </c>
      <c r="E178" s="1">
        <v>0</v>
      </c>
      <c r="F178" s="1">
        <v>0</v>
      </c>
      <c r="G178" s="2">
        <f t="shared" si="0"/>
        <v>71973.943649999987</v>
      </c>
      <c r="H178" s="2">
        <f t="shared" si="1"/>
        <v>0.4299999999893771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1127.45</v>
      </c>
      <c r="E180" s="1">
        <v>0</v>
      </c>
      <c r="F180" s="1">
        <v>0</v>
      </c>
      <c r="G180" s="2">
        <f t="shared" si="0"/>
        <v>403.62709999999998</v>
      </c>
      <c r="H180" s="2">
        <f t="shared" si="1"/>
        <v>0.45000000000004547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33945.15</v>
      </c>
      <c r="D181" s="1">
        <f>'PR-RAS'!E185</f>
        <v>97748.08</v>
      </c>
      <c r="E181" s="1">
        <v>0</v>
      </c>
      <c r="F181" s="1">
        <v>0</v>
      </c>
      <c r="G181" s="2">
        <f t="shared" si="0"/>
        <v>41299.435799999999</v>
      </c>
      <c r="H181" s="2">
        <f t="shared" si="1"/>
        <v>0.23000000000320142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7352.49</v>
      </c>
      <c r="D182" s="1">
        <f>'PR-RAS'!E186</f>
        <v>17700.2</v>
      </c>
      <c r="E182" s="1">
        <v>0</v>
      </c>
      <c r="F182" s="1">
        <v>0</v>
      </c>
      <c r="G182" s="2">
        <f t="shared" si="0"/>
        <v>7738.2730899999997</v>
      </c>
      <c r="H182" s="2">
        <f t="shared" si="1"/>
        <v>0.69000000000050932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8469.6200000000008</v>
      </c>
      <c r="D183" s="1">
        <f>'PR-RAS'!E187</f>
        <v>14028.93</v>
      </c>
      <c r="E183" s="1">
        <v>0</v>
      </c>
      <c r="F183" s="1">
        <v>0</v>
      </c>
      <c r="G183" s="2">
        <f t="shared" si="0"/>
        <v>6648.0013600000002</v>
      </c>
      <c r="H183" s="2">
        <f t="shared" si="1"/>
        <v>0.44999999999890861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15700.07</v>
      </c>
      <c r="E184" s="1">
        <v>0</v>
      </c>
      <c r="F184" s="1">
        <v>0</v>
      </c>
      <c r="G184" s="2">
        <f t="shared" si="0"/>
        <v>5746.2256200000002</v>
      </c>
      <c r="H184" s="2">
        <f t="shared" si="1"/>
        <v>6.9999999999708962E-2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38105.79</v>
      </c>
      <c r="D190" s="1">
        <f>'PR-RAS'!E194</f>
        <v>75522.989999999991</v>
      </c>
      <c r="E190" s="1">
        <v>0</v>
      </c>
      <c r="F190" s="1">
        <v>0</v>
      </c>
      <c r="G190" s="2">
        <f t="shared" si="0"/>
        <v>35749.684529999999</v>
      </c>
      <c r="H190" s="2">
        <f t="shared" si="1"/>
        <v>0.22000000000844011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2751.51</v>
      </c>
      <c r="D191" s="1">
        <f>'PR-RAS'!E195</f>
        <v>5253.54</v>
      </c>
      <c r="E191" s="1">
        <v>0</v>
      </c>
      <c r="F191" s="1">
        <v>0</v>
      </c>
      <c r="G191" s="2">
        <f t="shared" si="0"/>
        <v>2519.1321000000003</v>
      </c>
      <c r="H191" s="2">
        <f t="shared" si="1"/>
        <v>0.9499999999998181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4533.42</v>
      </c>
      <c r="D192" s="1">
        <f>'PR-RAS'!E196</f>
        <v>5559.01</v>
      </c>
      <c r="E192" s="1">
        <v>0</v>
      </c>
      <c r="F192" s="1">
        <v>0</v>
      </c>
      <c r="G192" s="2">
        <f t="shared" si="0"/>
        <v>2989.4250400000001</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802.82</v>
      </c>
      <c r="D193" s="1">
        <f>'PR-RAS'!E197</f>
        <v>1602.72</v>
      </c>
      <c r="E193" s="1">
        <v>0</v>
      </c>
      <c r="F193" s="1">
        <v>0</v>
      </c>
      <c r="G193" s="2">
        <f t="shared" si="0"/>
        <v>769.5859200000001</v>
      </c>
      <c r="H193" s="2">
        <f t="shared" si="1"/>
        <v>0.45999999999992269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26445.46</v>
      </c>
      <c r="D195" s="1">
        <f>'PR-RAS'!E199</f>
        <v>16262.95</v>
      </c>
      <c r="E195" s="1">
        <v>0</v>
      </c>
      <c r="F195" s="1">
        <v>0</v>
      </c>
      <c r="G195" s="2">
        <f t="shared" si="0"/>
        <v>11440.44384</v>
      </c>
      <c r="H195" s="2">
        <f t="shared" si="1"/>
        <v>0.50999999999839929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3572.58</v>
      </c>
      <c r="D197" s="1">
        <f>'PR-RAS'!E201</f>
        <v>46844.77</v>
      </c>
      <c r="E197" s="1">
        <v>0</v>
      </c>
      <c r="F197" s="1">
        <v>0</v>
      </c>
      <c r="G197" s="2">
        <f t="shared" si="0"/>
        <v>19063.375520000001</v>
      </c>
      <c r="H197" s="2">
        <f t="shared" si="1"/>
        <v>0.65000000000327418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1725.24</v>
      </c>
      <c r="D198" s="1">
        <f>'PR-RAS'!E202</f>
        <v>6655.02</v>
      </c>
      <c r="E198" s="1">
        <v>0</v>
      </c>
      <c r="F198" s="1">
        <v>0</v>
      </c>
      <c r="G198" s="2">
        <f t="shared" si="0"/>
        <v>2961.9501600000003</v>
      </c>
      <c r="H198" s="2">
        <f t="shared" si="1"/>
        <v>0.26000000000044565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1725.24</v>
      </c>
      <c r="D212" s="1">
        <f>'PR-RAS'!E216</f>
        <v>6655.02</v>
      </c>
      <c r="E212" s="1">
        <v>0</v>
      </c>
      <c r="F212" s="1">
        <v>0</v>
      </c>
      <c r="G212" s="2">
        <f t="shared" si="0"/>
        <v>3172.4440800000002</v>
      </c>
      <c r="H212" s="2">
        <f t="shared" si="1"/>
        <v>0.26000000000044565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1329.72</v>
      </c>
      <c r="D213" s="1">
        <f>'PR-RAS'!E217</f>
        <v>2743.33</v>
      </c>
      <c r="E213" s="1">
        <v>0</v>
      </c>
      <c r="F213" s="1">
        <v>0</v>
      </c>
      <c r="G213" s="2">
        <f t="shared" si="0"/>
        <v>1445.0725600000001</v>
      </c>
      <c r="H213" s="2">
        <f t="shared" si="1"/>
        <v>0.60999999999989996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35.36</v>
      </c>
      <c r="D215" s="1">
        <f>'PR-RAS'!E219</f>
        <v>0</v>
      </c>
      <c r="E215" s="1">
        <v>0</v>
      </c>
      <c r="F215" s="1">
        <v>0</v>
      </c>
      <c r="G215" s="2">
        <f t="shared" si="0"/>
        <v>7.5670399999999995</v>
      </c>
      <c r="H215" s="2">
        <f t="shared" si="1"/>
        <v>0.35999999999999943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360.16</v>
      </c>
      <c r="D216" s="1">
        <f>'PR-RAS'!E220</f>
        <v>3911.69</v>
      </c>
      <c r="E216" s="1">
        <v>0</v>
      </c>
      <c r="F216" s="1">
        <v>0</v>
      </c>
      <c r="G216" s="2">
        <f t="shared" si="0"/>
        <v>1759.4611</v>
      </c>
      <c r="H216" s="2">
        <f t="shared" si="1"/>
        <v>0.46999999999997044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3004.4</v>
      </c>
      <c r="D217" s="1">
        <f>'PR-RAS'!E221</f>
        <v>31768.639999999999</v>
      </c>
      <c r="E217" s="1">
        <v>0</v>
      </c>
      <c r="F217" s="1">
        <v>0</v>
      </c>
      <c r="G217" s="2">
        <f t="shared" si="0"/>
        <v>14373.002879999998</v>
      </c>
      <c r="H217" s="2">
        <f t="shared" si="1"/>
        <v>0.76000000000067303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3004.4</v>
      </c>
      <c r="D221" s="1">
        <f>'PR-RAS'!E225</f>
        <v>31768.639999999999</v>
      </c>
      <c r="E221" s="1">
        <v>0</v>
      </c>
      <c r="F221" s="1">
        <v>0</v>
      </c>
      <c r="G221" s="2">
        <f t="shared" si="0"/>
        <v>14639.169599999999</v>
      </c>
      <c r="H221" s="2">
        <f t="shared" si="1"/>
        <v>0.76000000000067303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3004.4</v>
      </c>
      <c r="D224" s="1">
        <f>'PR-RAS'!E228</f>
        <v>31768.639999999999</v>
      </c>
      <c r="E224" s="1">
        <v>0</v>
      </c>
      <c r="F224" s="1">
        <v>0</v>
      </c>
      <c r="G224" s="2">
        <f t="shared" si="0"/>
        <v>14838.794639999998</v>
      </c>
      <c r="H224" s="2">
        <f t="shared" si="1"/>
        <v>0.76000000000067303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10380.209999999999</v>
      </c>
      <c r="D226" s="1">
        <f>'PR-RAS'!E230</f>
        <v>0</v>
      </c>
      <c r="E226" s="1">
        <v>0</v>
      </c>
      <c r="F226" s="1">
        <v>0</v>
      </c>
      <c r="G226" s="2">
        <f t="shared" si="0"/>
        <v>2335.5472500000001</v>
      </c>
      <c r="H226" s="2">
        <f t="shared" si="1"/>
        <v>0.20999999999912689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10380.209999999999</v>
      </c>
      <c r="D242" s="1">
        <f>'PR-RAS'!E246</f>
        <v>0</v>
      </c>
      <c r="E242" s="1">
        <v>0</v>
      </c>
      <c r="F242" s="1">
        <v>0</v>
      </c>
      <c r="G242" s="2">
        <f t="shared" si="0"/>
        <v>2501.6306099999997</v>
      </c>
      <c r="H242" s="2">
        <f t="shared" si="1"/>
        <v>0.20999999999912689</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10380.209999999999</v>
      </c>
      <c r="D243" s="1">
        <f>'PR-RAS'!E247</f>
        <v>0</v>
      </c>
      <c r="E243" s="1">
        <v>0</v>
      </c>
      <c r="F243" s="1">
        <v>0</v>
      </c>
      <c r="G243" s="2">
        <f t="shared" si="0"/>
        <v>2512.0108199999995</v>
      </c>
      <c r="H243" s="2">
        <f t="shared" si="1"/>
        <v>0.20999999999912689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153167.47</v>
      </c>
      <c r="D258" s="1">
        <f>'PR-RAS'!E262</f>
        <v>462094.15</v>
      </c>
      <c r="E258" s="1">
        <v>0</v>
      </c>
      <c r="F258" s="1">
        <v>0</v>
      </c>
      <c r="G258" s="2">
        <f t="shared" si="0"/>
        <v>276880.43289</v>
      </c>
      <c r="H258" s="2">
        <f t="shared" si="1"/>
        <v>0.62000000002444722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153167.47</v>
      </c>
      <c r="D265" s="1">
        <f>'PR-RAS'!E269</f>
        <v>462094.15</v>
      </c>
      <c r="E265" s="1">
        <v>0</v>
      </c>
      <c r="F265" s="1">
        <v>0</v>
      </c>
      <c r="G265" s="2">
        <f t="shared" si="0"/>
        <v>284421.92328000005</v>
      </c>
      <c r="H265" s="2">
        <f t="shared" si="1"/>
        <v>0.62000000002444722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114964.59</v>
      </c>
      <c r="D266" s="1">
        <f>'PR-RAS'!E270</f>
        <v>441647.39</v>
      </c>
      <c r="E266" s="1">
        <v>0</v>
      </c>
      <c r="F266" s="1">
        <v>0</v>
      </c>
      <c r="G266" s="2">
        <f t="shared" si="0"/>
        <v>264538.73305000004</v>
      </c>
      <c r="H266" s="2">
        <f t="shared" si="1"/>
        <v>0.8000000000174623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38202.879999999997</v>
      </c>
      <c r="D267" s="1">
        <f>'PR-RAS'!E271</f>
        <v>20446.759999999998</v>
      </c>
      <c r="E267" s="1">
        <v>0</v>
      </c>
      <c r="F267" s="1">
        <v>0</v>
      </c>
      <c r="G267" s="2">
        <f t="shared" si="0"/>
        <v>21039.642400000001</v>
      </c>
      <c r="H267" s="2">
        <f t="shared" si="1"/>
        <v>0.36000000000422006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118862.51</v>
      </c>
      <c r="D269" s="1">
        <f>'PR-RAS'!E273</f>
        <v>358345.29</v>
      </c>
      <c r="E269" s="1">
        <v>0</v>
      </c>
      <c r="F269" s="1">
        <v>0</v>
      </c>
      <c r="G269" s="2">
        <f t="shared" si="0"/>
        <v>223928.22812000001</v>
      </c>
      <c r="H269" s="2">
        <f t="shared" si="1"/>
        <v>0.77999999998428393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102825.51</v>
      </c>
      <c r="D270" s="1">
        <f>'PR-RAS'!E274</f>
        <v>295508.93</v>
      </c>
      <c r="E270" s="1">
        <v>0</v>
      </c>
      <c r="F270" s="1">
        <v>0</v>
      </c>
      <c r="G270" s="2">
        <f t="shared" si="0"/>
        <v>186643.86653</v>
      </c>
      <c r="H270" s="2">
        <f t="shared" si="1"/>
        <v>0.56000000001222361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102825.51</v>
      </c>
      <c r="D271" s="1">
        <f>'PR-RAS'!E275</f>
        <v>295508.93</v>
      </c>
      <c r="E271" s="1">
        <v>0</v>
      </c>
      <c r="F271" s="1">
        <v>0</v>
      </c>
      <c r="G271" s="2">
        <f t="shared" si="0"/>
        <v>187337.70990000002</v>
      </c>
      <c r="H271" s="2">
        <f t="shared" si="1"/>
        <v>0.56000000001222361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13125</v>
      </c>
      <c r="D274" s="1">
        <f>'PR-RAS'!E278</f>
        <v>30500.63</v>
      </c>
      <c r="E274" s="1">
        <v>0</v>
      </c>
      <c r="F274" s="1">
        <v>0</v>
      </c>
      <c r="G274" s="2">
        <f t="shared" si="0"/>
        <v>20236.468980000005</v>
      </c>
      <c r="H274" s="2">
        <f t="shared" si="1"/>
        <v>0.36999999999898137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30500.63</v>
      </c>
      <c r="E275" s="1">
        <v>0</v>
      </c>
      <c r="F275" s="1">
        <v>0</v>
      </c>
      <c r="G275" s="2">
        <f t="shared" ref="G275:G528" si="12">(B275/1000)*(C275*1+D275*2)</f>
        <v>16714.345240000002</v>
      </c>
      <c r="H275" s="2">
        <f t="shared" ref="H275:H528" si="13">ABS(C275-ROUND(C275,0))+ABS(D275-ROUND(D275,0))</f>
        <v>0.36999999999898137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13125</v>
      </c>
      <c r="D276" s="1">
        <f>'PR-RAS'!E280</f>
        <v>0</v>
      </c>
      <c r="E276" s="1">
        <v>0</v>
      </c>
      <c r="F276" s="1">
        <v>0</v>
      </c>
      <c r="G276" s="2">
        <f t="shared" si="12"/>
        <v>3609.3750000000005</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39.119999999999997</v>
      </c>
      <c r="D279" s="1">
        <f>'PR-RAS'!E283</f>
        <v>915.56</v>
      </c>
      <c r="E279" s="1">
        <v>0</v>
      </c>
      <c r="F279" s="1">
        <v>0</v>
      </c>
      <c r="G279" s="2">
        <f t="shared" si="12"/>
        <v>519.92671999999993</v>
      </c>
      <c r="H279" s="2">
        <f t="shared" si="13"/>
        <v>0.56000000000005201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39.119999999999997</v>
      </c>
      <c r="D283" s="1">
        <f>'PR-RAS'!E287</f>
        <v>915.56</v>
      </c>
      <c r="E283" s="1">
        <v>0</v>
      </c>
      <c r="F283" s="1">
        <v>0</v>
      </c>
      <c r="G283" s="2">
        <f t="shared" si="12"/>
        <v>527.40767999999991</v>
      </c>
      <c r="H283" s="2">
        <f t="shared" si="13"/>
        <v>0.56000000000005201</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2872.88</v>
      </c>
      <c r="D285" s="1">
        <f>'PR-RAS'!E289</f>
        <v>31420.17</v>
      </c>
      <c r="E285" s="1">
        <v>0</v>
      </c>
      <c r="F285" s="1">
        <v>0</v>
      </c>
      <c r="G285" s="2">
        <f t="shared" si="12"/>
        <v>18662.554479999999</v>
      </c>
      <c r="H285" s="2">
        <f t="shared" si="13"/>
        <v>0.28999999999814463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2872.88</v>
      </c>
      <c r="D286" s="1">
        <f>'PR-RAS'!E290</f>
        <v>0</v>
      </c>
      <c r="E286" s="1">
        <v>0</v>
      </c>
      <c r="F286" s="1">
        <v>0</v>
      </c>
      <c r="G286" s="2">
        <f t="shared" si="12"/>
        <v>818.77080000000001</v>
      </c>
      <c r="H286" s="2">
        <f t="shared" si="13"/>
        <v>0.11999999999989086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31420.17</v>
      </c>
      <c r="E290" s="1">
        <v>0</v>
      </c>
      <c r="F290" s="1">
        <v>0</v>
      </c>
      <c r="G290" s="2">
        <f>(B290/1000)*(C290*1+D290*2)</f>
        <v>18160.858259999997</v>
      </c>
      <c r="H290" s="2">
        <f>ABS(C290-ROUND(C290,0))+ABS(D290-ROUND(D290,0))</f>
        <v>0.16999999999825377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810060.3899999999</v>
      </c>
      <c r="D295" s="1">
        <f>'PR-RAS'!E299</f>
        <v>2252469.7400000002</v>
      </c>
      <c r="E295" s="1">
        <v>0</v>
      </c>
      <c r="F295" s="1">
        <v>0</v>
      </c>
      <c r="G295" s="2">
        <f t="shared" si="12"/>
        <v>1562609.96178</v>
      </c>
      <c r="H295" s="2">
        <f t="shared" si="13"/>
        <v>0.6499999996740371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637427.22000000044</v>
      </c>
      <c r="D296" s="1">
        <f>'PR-RAS'!E300</f>
        <v>0</v>
      </c>
      <c r="E296" s="1">
        <v>0</v>
      </c>
      <c r="F296" s="1">
        <v>0</v>
      </c>
      <c r="G296" s="2">
        <f t="shared" si="12"/>
        <v>188041.02990000011</v>
      </c>
      <c r="H296" s="2">
        <f t="shared" si="13"/>
        <v>0.22000000043772161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297373.76999999955</v>
      </c>
      <c r="E297" s="1">
        <v>0</v>
      </c>
      <c r="F297" s="1">
        <v>0</v>
      </c>
      <c r="G297" s="2">
        <f t="shared" si="12"/>
        <v>176045.27183999974</v>
      </c>
      <c r="H297" s="2">
        <f t="shared" si="13"/>
        <v>0.23000000044703484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5603720.0700000003</v>
      </c>
      <c r="D298" s="1">
        <f>'PR-RAS'!E302</f>
        <v>6984104.3600000003</v>
      </c>
      <c r="E298" s="1">
        <v>0</v>
      </c>
      <c r="F298" s="1">
        <v>0</v>
      </c>
      <c r="G298" s="2">
        <f t="shared" si="12"/>
        <v>5812862.8506299993</v>
      </c>
      <c r="H298" s="2">
        <f t="shared" si="13"/>
        <v>0.43000000063329935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95192.6</v>
      </c>
      <c r="D300" s="1">
        <f>'PR-RAS'!E304</f>
        <v>123357.3</v>
      </c>
      <c r="E300" s="1">
        <v>0</v>
      </c>
      <c r="F300" s="1">
        <v>0</v>
      </c>
      <c r="G300" s="2">
        <f t="shared" si="12"/>
        <v>102230.2528</v>
      </c>
      <c r="H300" s="2">
        <f t="shared" si="13"/>
        <v>0.69999999999708962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138685.95000000001</v>
      </c>
      <c r="D355" s="1">
        <f>'PR-RAS'!E360</f>
        <v>396102.98</v>
      </c>
      <c r="E355" s="1">
        <v>0</v>
      </c>
      <c r="F355" s="1">
        <v>0</v>
      </c>
      <c r="G355" s="2">
        <f t="shared" si="12"/>
        <v>329535.73613999994</v>
      </c>
      <c r="H355" s="2">
        <f t="shared" si="13"/>
        <v>7.0000000006984919E-2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9290</v>
      </c>
      <c r="D356" s="1">
        <f>'PR-RAS'!E361</f>
        <v>0</v>
      </c>
      <c r="E356" s="1">
        <v>0</v>
      </c>
      <c r="F356" s="1">
        <v>0</v>
      </c>
      <c r="G356" s="2">
        <f t="shared" si="12"/>
        <v>3297.95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9290</v>
      </c>
      <c r="D357" s="1">
        <f>'PR-RAS'!E362</f>
        <v>0</v>
      </c>
      <c r="E357" s="1">
        <v>0</v>
      </c>
      <c r="F357" s="1">
        <v>0</v>
      </c>
      <c r="G357" s="2">
        <f t="shared" si="12"/>
        <v>3307.24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9290</v>
      </c>
      <c r="D358" s="1">
        <f>'PR-RAS'!E363</f>
        <v>0</v>
      </c>
      <c r="E358" s="1">
        <v>0</v>
      </c>
      <c r="F358" s="1">
        <v>0</v>
      </c>
      <c r="G358" s="2">
        <f t="shared" si="12"/>
        <v>3316.5299999999997</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279778.24</v>
      </c>
      <c r="E368" s="1">
        <v>0</v>
      </c>
      <c r="F368" s="1">
        <v>0</v>
      </c>
      <c r="G368" s="2">
        <f t="shared" si="12"/>
        <v>205357.22816</v>
      </c>
      <c r="H368" s="2">
        <f t="shared" si="13"/>
        <v>0.23999999999068677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255548.24</v>
      </c>
      <c r="E369" s="1">
        <v>0</v>
      </c>
      <c r="F369" s="1">
        <v>0</v>
      </c>
      <c r="G369" s="2">
        <f t="shared" si="12"/>
        <v>188083.50464</v>
      </c>
      <c r="H369" s="2">
        <f t="shared" si="13"/>
        <v>0.23999999999068677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155507.63</v>
      </c>
      <c r="E372" s="1">
        <v>0</v>
      </c>
      <c r="F372" s="1">
        <v>0</v>
      </c>
      <c r="G372" s="2">
        <f t="shared" si="12"/>
        <v>115386.66146</v>
      </c>
      <c r="H372" s="2">
        <f t="shared" si="13"/>
        <v>0.36999999999534339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100040.61</v>
      </c>
      <c r="E373" s="1">
        <v>0</v>
      </c>
      <c r="F373" s="1">
        <v>0</v>
      </c>
      <c r="G373" s="2">
        <f t="shared" si="12"/>
        <v>74430.213839999997</v>
      </c>
      <c r="H373" s="2">
        <f t="shared" si="13"/>
        <v>0.38999999999941792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24230</v>
      </c>
      <c r="E374" s="1">
        <v>0</v>
      </c>
      <c r="F374" s="1">
        <v>0</v>
      </c>
      <c r="G374" s="2">
        <f t="shared" si="12"/>
        <v>18075.579999999998</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24230</v>
      </c>
      <c r="E375" s="1">
        <v>0</v>
      </c>
      <c r="F375" s="1">
        <v>0</v>
      </c>
      <c r="G375" s="2">
        <f t="shared" si="12"/>
        <v>18124.04</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129395.95</v>
      </c>
      <c r="D407" s="1">
        <f>'PR-RAS'!E412</f>
        <v>116324.74</v>
      </c>
      <c r="E407" s="1">
        <v>0</v>
      </c>
      <c r="F407" s="1">
        <v>0</v>
      </c>
      <c r="G407" s="2">
        <f t="shared" si="12"/>
        <v>146990.44458000001</v>
      </c>
      <c r="H407" s="2">
        <f t="shared" si="13"/>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129395.95</v>
      </c>
      <c r="D408" s="1">
        <f>'PR-RAS'!E413</f>
        <v>80887.240000000005</v>
      </c>
      <c r="E408" s="1">
        <v>0</v>
      </c>
      <c r="F408" s="1">
        <v>0</v>
      </c>
      <c r="G408" s="2">
        <f t="shared" si="12"/>
        <v>118506.36500999999</v>
      </c>
      <c r="H408" s="2">
        <f t="shared" si="13"/>
        <v>0.29000000000814907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35437.5</v>
      </c>
      <c r="E411" s="1">
        <v>0</v>
      </c>
      <c r="F411" s="1">
        <v>0</v>
      </c>
      <c r="G411" s="2">
        <f t="shared" si="12"/>
        <v>29058.75</v>
      </c>
      <c r="H411" s="2">
        <f t="shared" si="13"/>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138685.95000000001</v>
      </c>
      <c r="D413" s="1">
        <f>'PR-RAS'!E418</f>
        <v>396102.98</v>
      </c>
      <c r="E413" s="1">
        <v>0</v>
      </c>
      <c r="F413" s="1">
        <v>0</v>
      </c>
      <c r="G413" s="2">
        <f t="shared" si="12"/>
        <v>383527.46691999992</v>
      </c>
      <c r="H413" s="2">
        <f t="shared" si="13"/>
        <v>7.0000000006984919E-2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3773422.19</v>
      </c>
      <c r="D415" s="1">
        <f>'PR-RAS'!E420</f>
        <v>4016091.58</v>
      </c>
      <c r="E415" s="1">
        <v>0</v>
      </c>
      <c r="F415" s="1">
        <v>0</v>
      </c>
      <c r="G415" s="2">
        <f t="shared" si="12"/>
        <v>4887520.6148999995</v>
      </c>
      <c r="H415" s="2">
        <f t="shared" si="13"/>
        <v>0.60999999986961484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398.17</v>
      </c>
      <c r="D416" s="1">
        <f>'PR-RAS'!E421</f>
        <v>398.17</v>
      </c>
      <c r="E416" s="1">
        <v>0</v>
      </c>
      <c r="F416" s="1">
        <v>0</v>
      </c>
      <c r="G416" s="2">
        <f t="shared" si="12"/>
        <v>495.72164999999995</v>
      </c>
      <c r="H416" s="2">
        <f t="shared" si="13"/>
        <v>0.34000000000003183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1447487.6100000003</v>
      </c>
      <c r="D417" s="1">
        <f>'PR-RAS'!E422</f>
        <v>1955095.9700000007</v>
      </c>
      <c r="E417" s="1">
        <v>0</v>
      </c>
      <c r="F417" s="1">
        <v>0</v>
      </c>
      <c r="G417" s="2">
        <f t="shared" si="12"/>
        <v>2228794.6928000008</v>
      </c>
      <c r="H417" s="2">
        <f t="shared" si="13"/>
        <v>0.41999999899417162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948746.33999999985</v>
      </c>
      <c r="D418" s="1">
        <f>'PR-RAS'!E423</f>
        <v>2648572.7200000002</v>
      </c>
      <c r="E418" s="1">
        <v>0</v>
      </c>
      <c r="F418" s="1">
        <v>0</v>
      </c>
      <c r="G418" s="2">
        <f t="shared" si="12"/>
        <v>2604536.8722600001</v>
      </c>
      <c r="H418" s="2">
        <f t="shared" si="13"/>
        <v>0.61999999964609742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498741.27000000048</v>
      </c>
      <c r="D419" s="1">
        <f>'PR-RAS'!E424</f>
        <v>0</v>
      </c>
      <c r="E419" s="1">
        <v>0</v>
      </c>
      <c r="F419" s="1">
        <v>0</v>
      </c>
      <c r="G419" s="2">
        <f t="shared" si="12"/>
        <v>208473.85086000018</v>
      </c>
      <c r="H419" s="2">
        <f t="shared" si="13"/>
        <v>0.27000000048428774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693476.74999999953</v>
      </c>
      <c r="E420" s="1">
        <v>0</v>
      </c>
      <c r="F420" s="1">
        <v>0</v>
      </c>
      <c r="G420" s="2">
        <f t="shared" si="12"/>
        <v>581133.51649999956</v>
      </c>
      <c r="H420" s="2">
        <f t="shared" si="13"/>
        <v>0.25000000046566129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1830297.8800000004</v>
      </c>
      <c r="D421" s="1">
        <f>'PR-RAS'!E426</f>
        <v>2968012.7800000003</v>
      </c>
      <c r="E421" s="1">
        <v>0</v>
      </c>
      <c r="F421" s="1">
        <v>0</v>
      </c>
      <c r="G421" s="2">
        <f t="shared" si="12"/>
        <v>3261855.8448000005</v>
      </c>
      <c r="H421" s="2">
        <f t="shared" si="13"/>
        <v>0.3399999993853271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95590.77</v>
      </c>
      <c r="D423" s="1">
        <f>'PR-RAS'!E428</f>
        <v>123755.47</v>
      </c>
      <c r="E423" s="1">
        <v>0</v>
      </c>
      <c r="F423" s="1">
        <v>0</v>
      </c>
      <c r="G423" s="2">
        <f t="shared" si="12"/>
        <v>144788.92162000001</v>
      </c>
      <c r="H423" s="2">
        <f t="shared" si="13"/>
        <v>0.69999999999708962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22297.4</v>
      </c>
      <c r="D636" s="1">
        <f>'PR-RAS'!E642</f>
        <v>22297.4</v>
      </c>
      <c r="E636" s="1">
        <v>0</v>
      </c>
      <c r="F636" s="1">
        <v>0</v>
      </c>
      <c r="G636" s="2">
        <f t="shared" si="14"/>
        <v>42476.547000000006</v>
      </c>
      <c r="H636" s="2">
        <f t="shared" si="15"/>
        <v>0.80000000000291038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1447487.6100000003</v>
      </c>
      <c r="D637" s="1">
        <f>'PR-RAS'!E643</f>
        <v>1955095.9700000007</v>
      </c>
      <c r="E637" s="1">
        <v>0</v>
      </c>
      <c r="F637" s="1">
        <v>0</v>
      </c>
      <c r="G637" s="2">
        <f t="shared" si="14"/>
        <v>3407484.1938000009</v>
      </c>
      <c r="H637" s="2">
        <f t="shared" si="15"/>
        <v>0.41999999899417162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948746.33999999985</v>
      </c>
      <c r="D638" s="1">
        <f>'PR-RAS'!E644</f>
        <v>2648572.7200000002</v>
      </c>
      <c r="E638" s="1">
        <v>0</v>
      </c>
      <c r="F638" s="1">
        <v>0</v>
      </c>
      <c r="G638" s="2">
        <f t="shared" si="14"/>
        <v>3978633.0638600001</v>
      </c>
      <c r="H638" s="2">
        <f t="shared" si="15"/>
        <v>0.61999999964609742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498741.27000000048</v>
      </c>
      <c r="D639" s="1">
        <f>'PR-RAS'!E645</f>
        <v>0</v>
      </c>
      <c r="E639" s="1">
        <v>0</v>
      </c>
      <c r="F639" s="1">
        <v>0</v>
      </c>
      <c r="G639" s="2">
        <f t="shared" si="14"/>
        <v>318196.93026000034</v>
      </c>
      <c r="H639" s="2">
        <f t="shared" si="15"/>
        <v>0.27000000048428774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693476.74999999953</v>
      </c>
      <c r="E640" s="1">
        <v>0</v>
      </c>
      <c r="F640" s="1">
        <v>0</v>
      </c>
      <c r="G640" s="2">
        <f t="shared" si="14"/>
        <v>886263.28649999946</v>
      </c>
      <c r="H640" s="2">
        <f t="shared" si="15"/>
        <v>0.25000000046566129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1808000.4800000004</v>
      </c>
      <c r="D641" s="1">
        <f>'PR-RAS'!E647</f>
        <v>2945715.3800000004</v>
      </c>
      <c r="E641" s="1">
        <v>0</v>
      </c>
      <c r="F641" s="1">
        <v>0</v>
      </c>
      <c r="G641" s="2">
        <f t="shared" si="14"/>
        <v>4927635.9936000006</v>
      </c>
      <c r="H641" s="2">
        <f t="shared" si="15"/>
        <v>0.86000000080093741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2306741.7500000009</v>
      </c>
      <c r="D643" s="1">
        <f>'PR-RAS'!E649</f>
        <v>2252238.6300000008</v>
      </c>
      <c r="E643" s="1">
        <v>0</v>
      </c>
      <c r="F643" s="1">
        <v>0</v>
      </c>
      <c r="G643" s="2">
        <f t="shared" si="14"/>
        <v>4372802.6044200016</v>
      </c>
      <c r="H643" s="2">
        <f t="shared" si="15"/>
        <v>0.61999999824911356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2071126</v>
      </c>
      <c r="D646" s="1">
        <f>'PR-RAS'!E653</f>
        <v>3186311.23</v>
      </c>
      <c r="E646" s="1">
        <v>0</v>
      </c>
      <c r="F646" s="1">
        <v>0</v>
      </c>
      <c r="G646" s="2">
        <f t="shared" si="14"/>
        <v>5446217.7567000007</v>
      </c>
      <c r="H646" s="2">
        <f t="shared" si="15"/>
        <v>0.22999999998137355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1725566</v>
      </c>
      <c r="D647" s="1">
        <f>'PR-RAS'!E654</f>
        <v>2364177.94</v>
      </c>
      <c r="E647" s="1">
        <v>0</v>
      </c>
      <c r="F647" s="1">
        <v>0</v>
      </c>
      <c r="G647" s="2">
        <f t="shared" si="14"/>
        <v>4169233.5344799999</v>
      </c>
      <c r="H647" s="2">
        <f t="shared" si="15"/>
        <v>6.0000000055879354E-2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1417450</v>
      </c>
      <c r="D648" s="1">
        <f>'PR-RAS'!E655</f>
        <v>3009777.69</v>
      </c>
      <c r="E648" s="1">
        <v>0</v>
      </c>
      <c r="F648" s="1">
        <v>0</v>
      </c>
      <c r="G648" s="2">
        <f t="shared" si="14"/>
        <v>4811742.4808600005</v>
      </c>
      <c r="H648" s="2">
        <f t="shared" si="15"/>
        <v>0.31000000005587935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2379242</v>
      </c>
      <c r="D649" s="1">
        <f>'PR-RAS'!E656</f>
        <v>2540711.48</v>
      </c>
      <c r="E649" s="1">
        <v>0</v>
      </c>
      <c r="F649" s="1">
        <v>0</v>
      </c>
      <c r="G649" s="2">
        <f t="shared" si="14"/>
        <v>4834510.89408</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41</v>
      </c>
      <c r="E650" s="1">
        <v>0</v>
      </c>
      <c r="F650" s="1">
        <v>0</v>
      </c>
      <c r="G650" s="2">
        <f t="shared" si="14"/>
        <v>59.059000000000005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15</v>
      </c>
      <c r="D651" s="1">
        <f>'PR-RAS'!E658</f>
        <v>25</v>
      </c>
      <c r="E651" s="1">
        <v>0</v>
      </c>
      <c r="F651" s="1">
        <v>0</v>
      </c>
      <c r="G651" s="2">
        <f t="shared" si="14"/>
        <v>42.25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41</v>
      </c>
      <c r="E652" s="1">
        <v>0</v>
      </c>
      <c r="F652" s="1">
        <v>0</v>
      </c>
      <c r="G652" s="2">
        <f t="shared" si="14"/>
        <v>59.241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25</v>
      </c>
      <c r="E653" s="1">
        <v>0</v>
      </c>
      <c r="F653" s="1">
        <v>0</v>
      </c>
      <c r="G653" s="2">
        <f t="shared" si="14"/>
        <v>42.38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97.53</v>
      </c>
      <c r="D655" s="1">
        <f>'PR-RAS'!E662</f>
        <v>0</v>
      </c>
      <c r="E655" s="1">
        <v>0</v>
      </c>
      <c r="F655" s="1">
        <v>0</v>
      </c>
      <c r="G655" s="2">
        <f t="shared" si="14"/>
        <v>63.784620000000004</v>
      </c>
      <c r="H655" s="2">
        <f t="shared" si="15"/>
        <v>0.46999999999999886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107470.2</v>
      </c>
      <c r="D662" s="1">
        <f>'PR-RAS'!E669</f>
        <v>195762</v>
      </c>
      <c r="E662" s="1">
        <v>0</v>
      </c>
      <c r="F662" s="1">
        <v>0</v>
      </c>
      <c r="G662" s="2">
        <f t="shared" si="14"/>
        <v>329835.16620000004</v>
      </c>
      <c r="H662" s="2">
        <f t="shared" si="15"/>
        <v>0.19999999999708962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16781.310000000001</v>
      </c>
      <c r="E663" s="1">
        <v>0</v>
      </c>
      <c r="F663" s="1">
        <v>0</v>
      </c>
      <c r="G663" s="2">
        <f t="shared" si="14"/>
        <v>22218.454440000001</v>
      </c>
      <c r="H663" s="2">
        <f t="shared" si="15"/>
        <v>0.31000000000130967</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10000</v>
      </c>
      <c r="D667" s="1">
        <f>'PR-RAS'!E674</f>
        <v>50000</v>
      </c>
      <c r="E667" s="1">
        <v>0</v>
      </c>
      <c r="F667" s="1">
        <v>0</v>
      </c>
      <c r="G667" s="2">
        <f t="shared" si="14"/>
        <v>73260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21248.799999999999</v>
      </c>
      <c r="D670" s="1">
        <f>'PR-RAS'!E677</f>
        <v>0</v>
      </c>
      <c r="E670" s="1">
        <v>0</v>
      </c>
      <c r="F670" s="1">
        <v>0</v>
      </c>
      <c r="G670" s="2">
        <f t="shared" si="14"/>
        <v>14215.447200000001</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261540.18</v>
      </c>
      <c r="E695" s="1">
        <v>0</v>
      </c>
      <c r="F695" s="1">
        <v>0</v>
      </c>
      <c r="G695" s="2">
        <f t="shared" si="14"/>
        <v>363017.76983999996</v>
      </c>
      <c r="H695" s="2">
        <f t="shared" si="15"/>
        <v>0.17999999999301508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25652.89</v>
      </c>
      <c r="D699" s="1">
        <f>'PR-RAS'!E706</f>
        <v>0</v>
      </c>
      <c r="E699" s="1">
        <v>0</v>
      </c>
      <c r="F699" s="1">
        <v>0</v>
      </c>
      <c r="G699" s="2">
        <f t="shared" si="14"/>
        <v>17905.717219999999</v>
      </c>
      <c r="H699" s="2">
        <f t="shared" si="15"/>
        <v>0.11000000000058208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6478.89</v>
      </c>
      <c r="D727" s="1">
        <f>'PR-RAS'!E734</f>
        <v>8553.73</v>
      </c>
      <c r="E727" s="1">
        <v>0</v>
      </c>
      <c r="F727" s="1">
        <v>0</v>
      </c>
      <c r="G727" s="2">
        <f t="shared" si="14"/>
        <v>17123.6901</v>
      </c>
      <c r="H727" s="2">
        <f t="shared" si="15"/>
        <v>0.38000000000010914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215.7</v>
      </c>
      <c r="E729" s="1">
        <v>0</v>
      </c>
      <c r="F729" s="1">
        <v>0</v>
      </c>
      <c r="G729" s="2">
        <f t="shared" si="14"/>
        <v>314.05919999999998</v>
      </c>
      <c r="H729" s="2">
        <f t="shared" si="15"/>
        <v>0.30000000000001137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2090.2800000000002</v>
      </c>
      <c r="D730" s="1">
        <f>'PR-RAS'!E737</f>
        <v>0</v>
      </c>
      <c r="E730" s="1">
        <v>0</v>
      </c>
      <c r="F730" s="1">
        <v>0</v>
      </c>
      <c r="G730" s="2">
        <f t="shared" si="14"/>
        <v>1523.81412</v>
      </c>
      <c r="H730" s="2">
        <f t="shared" si="15"/>
        <v>0.28000000000020009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19081.62</v>
      </c>
      <c r="D731" s="1">
        <f>'PR-RAS'!E738</f>
        <v>45960.23</v>
      </c>
      <c r="E731" s="1">
        <v>0</v>
      </c>
      <c r="F731" s="1">
        <v>0</v>
      </c>
      <c r="G731" s="2">
        <f t="shared" si="14"/>
        <v>81031.518400000001</v>
      </c>
      <c r="H731" s="2">
        <f t="shared" si="15"/>
        <v>0.61000000000422006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356.58</v>
      </c>
      <c r="D734" s="1">
        <f>'PR-RAS'!E741</f>
        <v>4718.74</v>
      </c>
      <c r="E734" s="1">
        <v>0</v>
      </c>
      <c r="F734" s="1">
        <v>0</v>
      </c>
      <c r="G734" s="2">
        <f t="shared" si="14"/>
        <v>7179.0459799999999</v>
      </c>
      <c r="H734" s="2">
        <f t="shared" si="15"/>
        <v>0.68000000000023419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3004.4</v>
      </c>
      <c r="D770" s="1">
        <f>'PR-RAS'!E777</f>
        <v>31768.639999999999</v>
      </c>
      <c r="E770" s="1">
        <v>0</v>
      </c>
      <c r="F770" s="1">
        <v>0</v>
      </c>
      <c r="G770" s="2">
        <f t="shared" si="14"/>
        <v>51170.551919999998</v>
      </c>
      <c r="H770" s="2">
        <f t="shared" si="15"/>
        <v>0.76000000000067303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44048</v>
      </c>
      <c r="D836" s="1">
        <f>'PR-RAS'!E843</f>
        <v>268407.39</v>
      </c>
      <c r="E836" s="1">
        <v>0</v>
      </c>
      <c r="F836" s="1">
        <v>0</v>
      </c>
      <c r="G836" s="2">
        <f t="shared" si="14"/>
        <v>485020.42129999999</v>
      </c>
      <c r="H836" s="2">
        <f t="shared" si="15"/>
        <v>0.39000000001396984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42364</v>
      </c>
      <c r="D839" s="1">
        <f>'PR-RAS'!E846</f>
        <v>74850</v>
      </c>
      <c r="E839" s="1">
        <v>0</v>
      </c>
      <c r="F839" s="1">
        <v>0</v>
      </c>
      <c r="G839" s="2">
        <f t="shared" si="38"/>
        <v>160949.63199999998</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21766.49</v>
      </c>
      <c r="D841" s="1">
        <f>'PR-RAS'!E848</f>
        <v>74900</v>
      </c>
      <c r="E841" s="1">
        <v>0</v>
      </c>
      <c r="F841" s="1">
        <v>0</v>
      </c>
      <c r="G841" s="2">
        <f t="shared" si="38"/>
        <v>144115.85159999999</v>
      </c>
      <c r="H841" s="2">
        <f t="shared" si="39"/>
        <v>0.49000000000160071</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6786.1</v>
      </c>
      <c r="D843" s="1">
        <f>'PR-RAS'!E850</f>
        <v>23490</v>
      </c>
      <c r="E843" s="1">
        <v>0</v>
      </c>
      <c r="F843" s="1">
        <v>0</v>
      </c>
      <c r="G843" s="2">
        <f t="shared" si="38"/>
        <v>45271.056199999999</v>
      </c>
      <c r="H843" s="2">
        <f t="shared" si="39"/>
        <v>0.1000000000003638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38202.879999999997</v>
      </c>
      <c r="D844" s="1">
        <f>'PR-RAS'!E851</f>
        <v>20446.759999999998</v>
      </c>
      <c r="E844" s="1">
        <v>0</v>
      </c>
      <c r="F844" s="1">
        <v>0</v>
      </c>
      <c r="G844" s="2">
        <f t="shared" si="38"/>
        <v>66678.265199999994</v>
      </c>
      <c r="H844" s="2">
        <f t="shared" si="39"/>
        <v>0.36000000000422006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2872.88</v>
      </c>
      <c r="D850" s="1">
        <f>'PR-RAS'!E857</f>
        <v>0</v>
      </c>
      <c r="E850" s="1">
        <v>0</v>
      </c>
      <c r="F850" s="1">
        <v>0</v>
      </c>
      <c r="G850" s="2">
        <f t="shared" si="38"/>
        <v>2439.07512</v>
      </c>
      <c r="H850" s="2">
        <f t="shared" si="39"/>
        <v>0.11999999999989086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31420.17</v>
      </c>
      <c r="E863" s="1">
        <v>0</v>
      </c>
      <c r="F863" s="1">
        <v>0</v>
      </c>
      <c r="G863" s="2">
        <f t="shared" ref="G863:G865" si="40">(B863/1000)*(C863*1+D863*2)</f>
        <v>54168.373079999998</v>
      </c>
      <c r="H863" s="2">
        <f t="shared" ref="H863:H865" si="41">ABS(C863-ROUND(C863,0))+ABS(D863-ROUND(D863,0))</f>
        <v>0.16999999999825377</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327274.93</v>
      </c>
      <c r="D1582" s="6"/>
      <c r="E1582" s="6">
        <v>0</v>
      </c>
      <c r="F1582" s="6">
        <v>0</v>
      </c>
      <c r="G1582" s="7">
        <f t="shared" ref="G1582:G1686" si="82">B1582/1000*C1582</f>
        <v>327.27492999999998</v>
      </c>
      <c r="H1582" s="7">
        <f t="shared" ref="H1582:H1686" si="83">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2911850.94</v>
      </c>
      <c r="D1583" s="1">
        <v>0</v>
      </c>
      <c r="E1583" s="1">
        <v>0</v>
      </c>
      <c r="F1583" s="1">
        <v>0</v>
      </c>
      <c r="G1583" s="2">
        <f t="shared" si="82"/>
        <v>5823.7018799999996</v>
      </c>
      <c r="H1583" s="2">
        <f t="shared" si="83"/>
        <v>6.0000000055879354E-2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2522107.96</v>
      </c>
      <c r="D1585" s="1">
        <v>0</v>
      </c>
      <c r="E1585" s="1">
        <v>0</v>
      </c>
      <c r="F1585" s="1">
        <v>0</v>
      </c>
      <c r="G1585" s="2">
        <f t="shared" si="82"/>
        <v>10088.431839999999</v>
      </c>
      <c r="H1585" s="2">
        <f t="shared" si="83"/>
        <v>4.0000000037252903E-2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798047.73</v>
      </c>
      <c r="D1586" s="1">
        <v>0</v>
      </c>
      <c r="E1586" s="1">
        <v>0</v>
      </c>
      <c r="F1586" s="1">
        <v>0</v>
      </c>
      <c r="G1586" s="2">
        <f t="shared" si="82"/>
        <v>3990.2386499999998</v>
      </c>
      <c r="H1586" s="2">
        <f t="shared" si="83"/>
        <v>0.27000000001862645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830806.36</v>
      </c>
      <c r="D1587" s="1">
        <v>0</v>
      </c>
      <c r="E1587" s="1">
        <v>0</v>
      </c>
      <c r="F1587" s="1">
        <v>0</v>
      </c>
      <c r="G1587" s="2">
        <f t="shared" si="82"/>
        <v>4984.8381600000002</v>
      </c>
      <c r="H1587" s="2">
        <f t="shared" si="83"/>
        <v>0.35999999998603016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6917.21</v>
      </c>
      <c r="D1588" s="1">
        <v>0</v>
      </c>
      <c r="E1588" s="1">
        <v>0</v>
      </c>
      <c r="F1588" s="1">
        <v>0</v>
      </c>
      <c r="G1588" s="2">
        <f t="shared" si="82"/>
        <v>48.420470000000002</v>
      </c>
      <c r="H1588" s="2">
        <f t="shared" si="83"/>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31768.639999999999</v>
      </c>
      <c r="D1589" s="1">
        <v>0</v>
      </c>
      <c r="E1589" s="1">
        <v>0</v>
      </c>
      <c r="F1589" s="1">
        <v>0</v>
      </c>
      <c r="G1589" s="2">
        <f t="shared" si="82"/>
        <v>254.14912000000001</v>
      </c>
      <c r="H1589" s="2">
        <f t="shared" si="83"/>
        <v>0.36000000000058208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462234.15</v>
      </c>
      <c r="D1591" s="1">
        <v>0</v>
      </c>
      <c r="E1591" s="1">
        <v>0</v>
      </c>
      <c r="F1591" s="1">
        <v>0</v>
      </c>
      <c r="G1591" s="2">
        <f t="shared" si="82"/>
        <v>4622.3415000000005</v>
      </c>
      <c r="H1591" s="2">
        <f t="shared" si="83"/>
        <v>0.15000000002328306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325587.89</v>
      </c>
      <c r="D1592" s="1">
        <v>0</v>
      </c>
      <c r="E1592" s="1">
        <v>0</v>
      </c>
      <c r="F1592" s="1">
        <v>0</v>
      </c>
      <c r="G1592" s="2">
        <f t="shared" si="82"/>
        <v>3581.4667899999999</v>
      </c>
      <c r="H1592" s="2">
        <f t="shared" si="83"/>
        <v>0.10999999998603016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66745.98</v>
      </c>
      <c r="D1593" s="1">
        <v>0</v>
      </c>
      <c r="E1593" s="1">
        <v>0</v>
      </c>
      <c r="F1593" s="1">
        <v>0</v>
      </c>
      <c r="G1593" s="2">
        <f t="shared" si="82"/>
        <v>800.95175999999992</v>
      </c>
      <c r="H1593" s="2">
        <f t="shared" si="83"/>
        <v>2.0000000004074536E-2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389742.98</v>
      </c>
      <c r="D1594" s="1">
        <v>0</v>
      </c>
      <c r="E1594" s="1">
        <v>0</v>
      </c>
      <c r="F1594" s="1">
        <v>0</v>
      </c>
      <c r="G1594" s="2">
        <f t="shared" si="82"/>
        <v>5066.6587399999999</v>
      </c>
      <c r="H1594" s="2">
        <f t="shared" si="83"/>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ref="G1601" si="84">B1601/1000*C1601</f>
        <v>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2845312.99</v>
      </c>
      <c r="D1602" s="1">
        <v>0</v>
      </c>
      <c r="E1602" s="1">
        <v>0</v>
      </c>
      <c r="F1602" s="1">
        <v>0</v>
      </c>
      <c r="G1602" s="2">
        <f t="shared" si="82"/>
        <v>59751.572790000006</v>
      </c>
      <c r="H1602" s="2">
        <f t="shared" si="83"/>
        <v>9.9999997764825821E-3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2462876.1</v>
      </c>
      <c r="D1604" s="1">
        <v>0</v>
      </c>
      <c r="E1604" s="1">
        <v>0</v>
      </c>
      <c r="F1604" s="1">
        <v>0</v>
      </c>
      <c r="G1604" s="2">
        <f t="shared" si="82"/>
        <v>56646.150300000001</v>
      </c>
      <c r="H1604" s="2">
        <f t="shared" si="83"/>
        <v>0.10000000009313226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787902.5</v>
      </c>
      <c r="D1605" s="1">
        <v>0</v>
      </c>
      <c r="E1605" s="1">
        <v>0</v>
      </c>
      <c r="F1605" s="1">
        <v>0</v>
      </c>
      <c r="G1605" s="2">
        <f t="shared" si="82"/>
        <v>18909.66</v>
      </c>
      <c r="H1605" s="2">
        <f t="shared" si="83"/>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778358.27</v>
      </c>
      <c r="D1606" s="1">
        <v>0</v>
      </c>
      <c r="E1606" s="1">
        <v>0</v>
      </c>
      <c r="F1606" s="1">
        <v>0</v>
      </c>
      <c r="G1606" s="2">
        <f t="shared" si="82"/>
        <v>19458.956750000001</v>
      </c>
      <c r="H1606" s="2">
        <f t="shared" si="83"/>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6449.16</v>
      </c>
      <c r="D1607" s="1">
        <v>0</v>
      </c>
      <c r="E1607" s="1">
        <v>0</v>
      </c>
      <c r="F1607" s="1">
        <v>0</v>
      </c>
      <c r="G1607" s="2">
        <f t="shared" si="82"/>
        <v>167.67815999999999</v>
      </c>
      <c r="H1607" s="2">
        <f t="shared" si="83"/>
        <v>0.15999999999985448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35626.28</v>
      </c>
      <c r="D1608" s="1">
        <v>0</v>
      </c>
      <c r="E1608" s="1">
        <v>0</v>
      </c>
      <c r="F1608" s="1">
        <v>0</v>
      </c>
      <c r="G1608" s="2">
        <f t="shared" si="82"/>
        <v>961.90955999999994</v>
      </c>
      <c r="H1608" s="2">
        <f t="shared" si="83"/>
        <v>0.27999999999883585</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519878.54</v>
      </c>
      <c r="D1610" s="1">
        <v>0</v>
      </c>
      <c r="E1610" s="1">
        <v>0</v>
      </c>
      <c r="F1610" s="1">
        <v>0</v>
      </c>
      <c r="G1610" s="2">
        <f t="shared" si="82"/>
        <v>15076.47766</v>
      </c>
      <c r="H1610" s="2">
        <f t="shared" si="83"/>
        <v>0.46000000002095476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325561.34999999998</v>
      </c>
      <c r="D1611" s="1">
        <v>0</v>
      </c>
      <c r="E1611" s="1">
        <v>0</v>
      </c>
      <c r="F1611" s="1">
        <v>0</v>
      </c>
      <c r="G1611" s="2">
        <f t="shared" si="82"/>
        <v>9766.8404999999984</v>
      </c>
      <c r="H1611" s="2">
        <f t="shared" si="83"/>
        <v>0.34999999997671694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9100</v>
      </c>
      <c r="D1612" s="1">
        <v>0</v>
      </c>
      <c r="E1612" s="1">
        <v>0</v>
      </c>
      <c r="F1612" s="1">
        <v>0</v>
      </c>
      <c r="G1612" s="2">
        <f t="shared" si="82"/>
        <v>282.10000000000002</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382436.89</v>
      </c>
      <c r="D1613" s="1">
        <v>0</v>
      </c>
      <c r="E1613" s="1">
        <v>0</v>
      </c>
      <c r="F1613" s="1">
        <v>0</v>
      </c>
      <c r="G1613" s="2">
        <f t="shared" si="82"/>
        <v>12237.98048</v>
      </c>
      <c r="H1613" s="2">
        <f t="shared" si="83"/>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ref="G1620" si="86">B1620/1000*C1620</f>
        <v>0</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393812.87999999989</v>
      </c>
      <c r="D1621" s="1">
        <v>0</v>
      </c>
      <c r="E1621" s="1">
        <v>0</v>
      </c>
      <c r="F1621" s="1">
        <v>0</v>
      </c>
      <c r="G1621" s="2">
        <f t="shared" si="82"/>
        <v>15752.515199999996</v>
      </c>
      <c r="H1621" s="2">
        <f t="shared" si="83"/>
        <v>0.12000000011175871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126302.63</v>
      </c>
      <c r="D1622" s="1">
        <v>0</v>
      </c>
      <c r="E1622" s="1">
        <v>0</v>
      </c>
      <c r="F1622" s="1">
        <v>0</v>
      </c>
      <c r="G1622" s="2">
        <f t="shared" si="82"/>
        <v>5178.4078300000001</v>
      </c>
      <c r="H1622" s="2">
        <f t="shared" si="83"/>
        <v>0.36999999999534339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70888.78</v>
      </c>
      <c r="D1628" s="1">
        <v>0</v>
      </c>
      <c r="E1628" s="1">
        <v>0</v>
      </c>
      <c r="F1628" s="1">
        <v>0</v>
      </c>
      <c r="G1628" s="2">
        <f t="shared" si="82"/>
        <v>3331.7726600000001</v>
      </c>
      <c r="H1628" s="2">
        <f t="shared" si="83"/>
        <v>0.22000000000116415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3763.13</v>
      </c>
      <c r="D1629" s="1">
        <v>0</v>
      </c>
      <c r="E1629" s="1">
        <v>0</v>
      </c>
      <c r="F1629" s="1">
        <v>0</v>
      </c>
      <c r="G1629" s="2">
        <f t="shared" si="82"/>
        <v>180.63024000000001</v>
      </c>
      <c r="H1629" s="2">
        <f t="shared" si="83"/>
        <v>0.13000000000010914</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3763.13</v>
      </c>
      <c r="D1633" s="1">
        <v>0</v>
      </c>
      <c r="E1633" s="1">
        <v>0</v>
      </c>
      <c r="F1633" s="1">
        <v>0</v>
      </c>
      <c r="G1633" s="2">
        <f t="shared" si="82"/>
        <v>195.68276</v>
      </c>
      <c r="H1633" s="2">
        <f t="shared" si="83"/>
        <v>0.13000000000010914</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33984.03</v>
      </c>
      <c r="D1634" s="1">
        <v>0</v>
      </c>
      <c r="E1634" s="1">
        <v>0</v>
      </c>
      <c r="F1634" s="1">
        <v>0</v>
      </c>
      <c r="G1634" s="2">
        <f t="shared" si="82"/>
        <v>1801.1535899999999</v>
      </c>
      <c r="H1634" s="2">
        <f t="shared" si="83"/>
        <v>2.9999999998835847E-2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2573.0300000000002</v>
      </c>
      <c r="D1635" s="1">
        <v>0</v>
      </c>
      <c r="E1635" s="1">
        <v>0</v>
      </c>
      <c r="F1635" s="1">
        <v>0</v>
      </c>
      <c r="G1635" s="2">
        <f t="shared" si="82"/>
        <v>138.94362000000001</v>
      </c>
      <c r="H1635" s="2">
        <f t="shared" si="83"/>
        <v>3.0000000000200089E-2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685.29</v>
      </c>
      <c r="D1636" s="1">
        <v>0</v>
      </c>
      <c r="E1636" s="1">
        <v>0</v>
      </c>
      <c r="F1636" s="1">
        <v>0</v>
      </c>
      <c r="G1636" s="2">
        <f t="shared" si="82"/>
        <v>37.690950000000001</v>
      </c>
      <c r="H1636" s="2">
        <f t="shared" si="83"/>
        <v>0.28999999999996362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6454.77</v>
      </c>
      <c r="D1637" s="1">
        <v>0</v>
      </c>
      <c r="E1637" s="1">
        <v>0</v>
      </c>
      <c r="F1637" s="1">
        <v>0</v>
      </c>
      <c r="G1637" s="2">
        <f t="shared" si="82"/>
        <v>361.46712000000002</v>
      </c>
      <c r="H1637" s="2">
        <f t="shared" si="83"/>
        <v>0.22999999999956344</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24270.94</v>
      </c>
      <c r="D1638" s="1">
        <v>0</v>
      </c>
      <c r="E1638" s="1">
        <v>0</v>
      </c>
      <c r="F1638" s="1">
        <v>0</v>
      </c>
      <c r="G1638" s="2">
        <f t="shared" si="82"/>
        <v>1383.4435799999999</v>
      </c>
      <c r="H1638" s="2">
        <f t="shared" si="83"/>
        <v>6.0000000001309672E-2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165.39</v>
      </c>
      <c r="D1639" s="1">
        <v>0</v>
      </c>
      <c r="E1639" s="1">
        <v>0</v>
      </c>
      <c r="F1639" s="1">
        <v>0</v>
      </c>
      <c r="G1639" s="2">
        <f t="shared" si="82"/>
        <v>9.5926200000000001</v>
      </c>
      <c r="H1639" s="2">
        <f t="shared" si="83"/>
        <v>0.38999999999998636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1.66</v>
      </c>
      <c r="D1642" s="1">
        <v>0</v>
      </c>
      <c r="E1642" s="1">
        <v>0</v>
      </c>
      <c r="F1642" s="1">
        <v>0</v>
      </c>
      <c r="G1642" s="2">
        <f t="shared" si="82"/>
        <v>0.10125999999999999</v>
      </c>
      <c r="H1642" s="2">
        <f t="shared" si="83"/>
        <v>0.34000000000000008</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163.72999999999999</v>
      </c>
      <c r="D1643" s="1">
        <v>0</v>
      </c>
      <c r="E1643" s="1">
        <v>0</v>
      </c>
      <c r="F1643" s="1">
        <v>0</v>
      </c>
      <c r="G1643" s="2">
        <f t="shared" si="82"/>
        <v>10.151259999999999</v>
      </c>
      <c r="H1643" s="2">
        <f t="shared" si="83"/>
        <v>0.27000000000001023</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27503.32</v>
      </c>
      <c r="D1654" s="1">
        <v>0</v>
      </c>
      <c r="E1654" s="1">
        <v>0</v>
      </c>
      <c r="F1654" s="1">
        <v>0</v>
      </c>
      <c r="G1654" s="2">
        <f t="shared" si="82"/>
        <v>2007.74236</v>
      </c>
      <c r="H1654" s="2">
        <f t="shared" si="83"/>
        <v>0.31999999999970896</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4317.6400000000003</v>
      </c>
      <c r="D1656" s="1">
        <v>0</v>
      </c>
      <c r="E1656" s="1">
        <v>0</v>
      </c>
      <c r="F1656" s="1">
        <v>0</v>
      </c>
      <c r="G1656" s="2">
        <f t="shared" si="82"/>
        <v>323.82300000000004</v>
      </c>
      <c r="H1656" s="2">
        <f t="shared" si="83"/>
        <v>0.35999999999967258</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9051.67</v>
      </c>
      <c r="D1657" s="1">
        <v>0</v>
      </c>
      <c r="E1657" s="1">
        <v>0</v>
      </c>
      <c r="F1657" s="1">
        <v>0</v>
      </c>
      <c r="G1657" s="2">
        <f t="shared" si="82"/>
        <v>687.92692</v>
      </c>
      <c r="H1657" s="2">
        <f t="shared" si="83"/>
        <v>0.32999999999992724</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14134.01</v>
      </c>
      <c r="D1658" s="1">
        <v>0</v>
      </c>
      <c r="E1658" s="1">
        <v>0</v>
      </c>
      <c r="F1658" s="1">
        <v>0</v>
      </c>
      <c r="G1658" s="2">
        <f t="shared" si="82"/>
        <v>1088.3187700000001</v>
      </c>
      <c r="H1658" s="2">
        <f t="shared" si="83"/>
        <v>1.0000000000218279E-2</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5472.91</v>
      </c>
      <c r="D1664" s="1">
        <v>0</v>
      </c>
      <c r="E1664" s="1">
        <v>0</v>
      </c>
      <c r="F1664" s="1">
        <v>0</v>
      </c>
      <c r="G1664" s="2">
        <f t="shared" si="82"/>
        <v>454.25153</v>
      </c>
      <c r="H1664" s="2">
        <f t="shared" si="83"/>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5472.91</v>
      </c>
      <c r="D1668" s="1">
        <v>0</v>
      </c>
      <c r="E1668" s="1">
        <v>0</v>
      </c>
      <c r="F1668" s="1">
        <v>0</v>
      </c>
      <c r="G1668" s="2">
        <f t="shared" si="82"/>
        <v>476.14316999999994</v>
      </c>
      <c r="H1668" s="2">
        <f t="shared" si="83"/>
        <v>9.0000000000145519E-2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55413.850000000006</v>
      </c>
      <c r="D1669" s="1">
        <v>0</v>
      </c>
      <c r="E1669" s="1">
        <v>0</v>
      </c>
      <c r="F1669" s="1">
        <v>0</v>
      </c>
      <c r="G1669" s="2">
        <f t="shared" si="82"/>
        <v>4876.4188000000004</v>
      </c>
      <c r="H1669" s="2">
        <f t="shared" si="83"/>
        <v>0.14999999999417923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3969.84</v>
      </c>
      <c r="D1670" s="1">
        <v>0</v>
      </c>
      <c r="E1670" s="1">
        <v>0</v>
      </c>
      <c r="F1670" s="1">
        <v>0</v>
      </c>
      <c r="G1670" s="2">
        <f t="shared" si="82"/>
        <v>353.31576000000001</v>
      </c>
      <c r="H1670" s="2">
        <f t="shared" si="83"/>
        <v>0.15999999999985448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6360</v>
      </c>
      <c r="D1671" s="1">
        <v>0</v>
      </c>
      <c r="E1671" s="1">
        <v>0</v>
      </c>
      <c r="F1671" s="1">
        <v>0</v>
      </c>
      <c r="G1671" s="2">
        <f t="shared" si="82"/>
        <v>572.4</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45084.01</v>
      </c>
      <c r="D1673" s="1">
        <v>0</v>
      </c>
      <c r="E1673" s="1">
        <v>0</v>
      </c>
      <c r="F1673" s="1">
        <v>0</v>
      </c>
      <c r="G1673" s="2">
        <f t="shared" si="82"/>
        <v>4147.7289200000005</v>
      </c>
      <c r="H1673" s="2">
        <f t="shared" si="83"/>
        <v>1.0000000002037268E-2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267510.25</v>
      </c>
      <c r="D1681" s="1">
        <v>0</v>
      </c>
      <c r="E1681" s="1">
        <v>0</v>
      </c>
      <c r="F1681" s="1">
        <v>0</v>
      </c>
      <c r="G1681" s="2">
        <f t="shared" si="82"/>
        <v>26751.025000000001</v>
      </c>
      <c r="H1681" s="2">
        <f t="shared" si="83"/>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267510.25</v>
      </c>
      <c r="D1683" s="1">
        <v>0</v>
      </c>
      <c r="E1683" s="1">
        <v>0</v>
      </c>
      <c r="F1683" s="1">
        <v>0</v>
      </c>
      <c r="G1683" s="2">
        <f t="shared" si="82"/>
        <v>27286.045499999997</v>
      </c>
      <c r="H1683" s="2">
        <f t="shared" si="83"/>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30015</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23</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1447487.6100000003</v>
      </c>
      <c r="I16" s="298">
        <f>'PR-RAS'!E6</f>
        <v>1955095.9700000007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810060.3899999999</v>
      </c>
      <c r="I17" s="298">
        <f>'PR-RAS'!E152</f>
        <v>2252469.7400000002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2306741.7500000009</v>
      </c>
      <c r="I18" s="298">
        <f>'PR-RAS'!E649</f>
        <v>2252238.6300000008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327274.93</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393812.87999999989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126302.63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267510.25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642" zoomScaleNormal="100" workbookViewId="0">
      <selection activeCell="B657" sqref="B6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1447487.6100000003</v>
      </c>
      <c r="E6" s="59">
        <f>E7+E43+E49+E82+E106+E125+E134+E140</f>
        <v>1955095.9700000007</v>
      </c>
      <c r="F6" s="44">
        <f t="shared" ref="F6:F132" si="0">IF(D6&lt;&gt;0,IF(E6/D6&gt;=100,"&gt;&gt;100",E6/D6*100),"-")</f>
        <v>135.06823523000656</v>
      </c>
    </row>
    <row r="7" spans="1:24" ht="12.75" customHeight="1" x14ac:dyDescent="0.2">
      <c r="A7" s="62">
        <v>61</v>
      </c>
      <c r="B7" s="228" t="s">
        <v>48</v>
      </c>
      <c r="C7" s="267" t="s">
        <v>49</v>
      </c>
      <c r="D7" s="59">
        <f>D8+D17+D23+D29+D36+D39</f>
        <v>924945.81</v>
      </c>
      <c r="E7" s="59">
        <f>E8+E17+E23+E29+E36+E39</f>
        <v>1173602.8000000005</v>
      </c>
      <c r="F7" s="44">
        <f t="shared" si="0"/>
        <v>126.88341168873454</v>
      </c>
    </row>
    <row r="8" spans="1:24" ht="12.75" customHeight="1" x14ac:dyDescent="0.2">
      <c r="A8" s="62">
        <v>611</v>
      </c>
      <c r="B8" s="228" t="s">
        <v>3480</v>
      </c>
      <c r="C8" s="267" t="s">
        <v>50</v>
      </c>
      <c r="D8" s="59">
        <f>SUM(D9:D14)-D15-D16</f>
        <v>919210.2</v>
      </c>
      <c r="E8" s="59">
        <f t="shared" ref="E8" si="1">SUM(E9:E14)-E15-E16</f>
        <v>1162251.2300000004</v>
      </c>
      <c r="F8" s="44">
        <f t="shared" si="0"/>
        <v>126.4402015991555</v>
      </c>
    </row>
    <row r="9" spans="1:24" ht="12.75" customHeight="1" x14ac:dyDescent="0.2">
      <c r="A9" s="62">
        <v>6111</v>
      </c>
      <c r="B9" s="64" t="s">
        <v>3479</v>
      </c>
      <c r="C9" s="267" t="s">
        <v>51</v>
      </c>
      <c r="D9" s="193">
        <v>919210.2</v>
      </c>
      <c r="E9" s="193">
        <v>1417801.04</v>
      </c>
      <c r="F9" s="44">
        <f t="shared" si="0"/>
        <v>154.24122143118083</v>
      </c>
    </row>
    <row r="10" spans="1:24" ht="12.75" customHeight="1" x14ac:dyDescent="0.2">
      <c r="A10" s="62">
        <v>6112</v>
      </c>
      <c r="B10" s="64" t="s">
        <v>3478</v>
      </c>
      <c r="C10" s="267" t="s">
        <v>52</v>
      </c>
      <c r="D10" s="193"/>
      <c r="E10" s="193">
        <v>79613.36</v>
      </c>
      <c r="F10" s="44" t="str">
        <f t="shared" si="0"/>
        <v>-</v>
      </c>
    </row>
    <row r="11" spans="1:24" ht="12.75" customHeight="1" x14ac:dyDescent="0.2">
      <c r="A11" s="62">
        <v>6113</v>
      </c>
      <c r="B11" s="64" t="s">
        <v>3477</v>
      </c>
      <c r="C11" s="267" t="s">
        <v>53</v>
      </c>
      <c r="D11" s="193"/>
      <c r="E11" s="193">
        <v>21520.87</v>
      </c>
      <c r="F11" s="44" t="str">
        <f t="shared" si="0"/>
        <v>-</v>
      </c>
    </row>
    <row r="12" spans="1:24" ht="12.75" customHeight="1" x14ac:dyDescent="0.2">
      <c r="A12" s="62">
        <v>6114</v>
      </c>
      <c r="B12" s="64" t="s">
        <v>3476</v>
      </c>
      <c r="C12" s="267" t="s">
        <v>54</v>
      </c>
      <c r="D12" s="193"/>
      <c r="E12" s="193">
        <v>13333.62</v>
      </c>
      <c r="F12" s="44" t="str">
        <f t="shared" si="0"/>
        <v>-</v>
      </c>
    </row>
    <row r="13" spans="1:24" ht="12.75" customHeight="1" x14ac:dyDescent="0.2">
      <c r="A13" s="62">
        <v>6115</v>
      </c>
      <c r="B13" s="64" t="s">
        <v>3475</v>
      </c>
      <c r="C13" s="267" t="s">
        <v>55</v>
      </c>
      <c r="D13" s="193"/>
      <c r="E13" s="193">
        <v>57147.56</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427165.22</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4076.8</v>
      </c>
      <c r="E23" s="59">
        <f t="shared" si="3"/>
        <v>8993.1200000000008</v>
      </c>
      <c r="F23" s="44">
        <f t="shared" si="0"/>
        <v>220.59262166405023</v>
      </c>
    </row>
    <row r="24" spans="1:6" ht="12.75" customHeight="1" x14ac:dyDescent="0.2">
      <c r="A24" s="62">
        <v>6131</v>
      </c>
      <c r="B24" s="64" t="s">
        <v>3490</v>
      </c>
      <c r="C24" s="267" t="s">
        <v>74</v>
      </c>
      <c r="D24" s="193">
        <v>97.53</v>
      </c>
      <c r="E24" s="193"/>
      <c r="F24" s="44">
        <f t="shared" si="0"/>
        <v>0</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3979.27</v>
      </c>
      <c r="E27" s="193">
        <v>8993.1200000000008</v>
      </c>
      <c r="F27" s="44">
        <f t="shared" si="0"/>
        <v>225.99924106682886</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1658.81</v>
      </c>
      <c r="E29" s="59">
        <f>SUM(E30:E35)</f>
        <v>2358.4499999999998</v>
      </c>
      <c r="F29" s="44">
        <f t="shared" si="0"/>
        <v>142.17722343125493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1658.81</v>
      </c>
      <c r="E31" s="193">
        <v>2358.4499999999998</v>
      </c>
      <c r="F31" s="44">
        <f t="shared" si="0"/>
        <v>142.17722343125493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164371.89000000001</v>
      </c>
      <c r="E49" s="59">
        <f>E50+E53+E58+E61+E64+E68+E71+E74+E77</f>
        <v>524083.49</v>
      </c>
      <c r="F49" s="44">
        <f t="shared" si="0"/>
        <v>318.84009486050195</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117470.2</v>
      </c>
      <c r="E58" s="59">
        <f t="shared" si="10"/>
        <v>262543.31</v>
      </c>
      <c r="F58" s="44">
        <f t="shared" si="0"/>
        <v>223.49779773934156</v>
      </c>
    </row>
    <row r="59" spans="1:6" ht="24" x14ac:dyDescent="0.2">
      <c r="A59" s="62">
        <v>6331</v>
      </c>
      <c r="B59" s="64" t="s">
        <v>3492</v>
      </c>
      <c r="C59" s="267" t="s">
        <v>142</v>
      </c>
      <c r="D59" s="193">
        <v>107470.2</v>
      </c>
      <c r="E59" s="193">
        <v>212543.31</v>
      </c>
      <c r="F59" s="44">
        <f t="shared" si="0"/>
        <v>197.76953053032375</v>
      </c>
    </row>
    <row r="60" spans="1:6" ht="24" x14ac:dyDescent="0.2">
      <c r="A60" s="62">
        <v>6332</v>
      </c>
      <c r="B60" s="64" t="s">
        <v>3493</v>
      </c>
      <c r="C60" s="267" t="s">
        <v>143</v>
      </c>
      <c r="D60" s="193">
        <v>10000</v>
      </c>
      <c r="E60" s="193">
        <v>50000</v>
      </c>
      <c r="F60" s="44">
        <f t="shared" si="0"/>
        <v>500</v>
      </c>
    </row>
    <row r="61" spans="1:6" ht="12.75" customHeight="1" x14ac:dyDescent="0.2">
      <c r="A61" s="62">
        <v>634</v>
      </c>
      <c r="B61" s="64" t="s">
        <v>144</v>
      </c>
      <c r="C61" s="267" t="s">
        <v>145</v>
      </c>
      <c r="D61" s="59">
        <f t="shared" ref="D61:E61" si="11">SUM(D62:D63)</f>
        <v>21248.799999999999</v>
      </c>
      <c r="E61" s="59">
        <f t="shared" si="11"/>
        <v>0</v>
      </c>
      <c r="F61" s="44">
        <f t="shared" si="0"/>
        <v>0</v>
      </c>
    </row>
    <row r="62" spans="1:6" ht="12.75" customHeight="1" x14ac:dyDescent="0.2">
      <c r="A62" s="62">
        <v>6341</v>
      </c>
      <c r="B62" s="64" t="s">
        <v>146</v>
      </c>
      <c r="C62" s="267" t="s">
        <v>147</v>
      </c>
      <c r="D62" s="193">
        <v>21248.799999999999</v>
      </c>
      <c r="E62" s="193"/>
      <c r="F62" s="44">
        <f t="shared" si="0"/>
        <v>0</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25652.89</v>
      </c>
      <c r="E74" s="59">
        <f t="shared" si="14"/>
        <v>261540.18</v>
      </c>
      <c r="F74" s="44">
        <f t="shared" si="0"/>
        <v>1019.5349529819058</v>
      </c>
    </row>
    <row r="75" spans="1:6" ht="12.75" customHeight="1" x14ac:dyDescent="0.2">
      <c r="A75" s="62" t="s">
        <v>165</v>
      </c>
      <c r="B75" s="64" t="s">
        <v>484</v>
      </c>
      <c r="C75" s="267" t="s">
        <v>165</v>
      </c>
      <c r="D75" s="193"/>
      <c r="E75" s="193">
        <v>261540.18</v>
      </c>
      <c r="F75" s="44" t="str">
        <f t="shared" si="0"/>
        <v>-</v>
      </c>
    </row>
    <row r="76" spans="1:6" ht="12.75" customHeight="1" x14ac:dyDescent="0.2">
      <c r="A76" s="62" t="s">
        <v>166</v>
      </c>
      <c r="B76" s="64" t="s">
        <v>486</v>
      </c>
      <c r="C76" s="267" t="s">
        <v>166</v>
      </c>
      <c r="D76" s="193">
        <v>25652.89</v>
      </c>
      <c r="E76" s="193"/>
      <c r="F76" s="44">
        <f t="shared" si="0"/>
        <v>0</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317510.56</v>
      </c>
      <c r="E82" s="59">
        <f t="shared" si="16"/>
        <v>223590.96</v>
      </c>
      <c r="F82" s="44">
        <f t="shared" si="0"/>
        <v>70.420007447941259</v>
      </c>
    </row>
    <row r="83" spans="1:6" ht="12.75" customHeight="1" x14ac:dyDescent="0.2">
      <c r="A83" s="62">
        <v>641</v>
      </c>
      <c r="B83" s="63" t="s">
        <v>179</v>
      </c>
      <c r="C83" s="267" t="s">
        <v>180</v>
      </c>
      <c r="D83" s="59">
        <f t="shared" ref="D83:E83" si="17">SUM(D84:D90)</f>
        <v>109.04</v>
      </c>
      <c r="E83" s="59">
        <f t="shared" si="17"/>
        <v>570.37</v>
      </c>
      <c r="F83" s="44">
        <f t="shared" si="0"/>
        <v>523.08327219369039</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109.04</v>
      </c>
      <c r="E85" s="193">
        <v>570.37</v>
      </c>
      <c r="F85" s="44">
        <f t="shared" si="0"/>
        <v>523.08327219369039</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317401.52</v>
      </c>
      <c r="E91" s="59">
        <f t="shared" si="18"/>
        <v>223020.59</v>
      </c>
      <c r="F91" s="44">
        <f t="shared" si="0"/>
        <v>70.264499678514454</v>
      </c>
    </row>
    <row r="92" spans="1:6" ht="12.75" customHeight="1" x14ac:dyDescent="0.2">
      <c r="A92" s="62">
        <v>6421</v>
      </c>
      <c r="B92" s="63" t="s">
        <v>197</v>
      </c>
      <c r="C92" s="267" t="s">
        <v>198</v>
      </c>
      <c r="D92" s="193"/>
      <c r="E92" s="193">
        <v>63.7</v>
      </c>
      <c r="F92" s="44" t="str">
        <f t="shared" si="0"/>
        <v>-</v>
      </c>
    </row>
    <row r="93" spans="1:6" ht="12.75" customHeight="1" x14ac:dyDescent="0.2">
      <c r="A93" s="62">
        <v>6422</v>
      </c>
      <c r="B93" s="63" t="s">
        <v>199</v>
      </c>
      <c r="C93" s="267" t="s">
        <v>200</v>
      </c>
      <c r="D93" s="193">
        <v>15811.24</v>
      </c>
      <c r="E93" s="193">
        <v>7682.53</v>
      </c>
      <c r="F93" s="44">
        <f t="shared" si="0"/>
        <v>48.589041719688019</v>
      </c>
    </row>
    <row r="94" spans="1:6" ht="12.75" customHeight="1" x14ac:dyDescent="0.2">
      <c r="A94" s="62">
        <v>6423</v>
      </c>
      <c r="B94" s="63" t="s">
        <v>201</v>
      </c>
      <c r="C94" s="267" t="s">
        <v>202</v>
      </c>
      <c r="D94" s="193">
        <v>301590.28000000003</v>
      </c>
      <c r="E94" s="193">
        <v>215274.36</v>
      </c>
      <c r="F94" s="44">
        <f t="shared" si="0"/>
        <v>71.379740752918153</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39092.35</v>
      </c>
      <c r="E106" s="59">
        <f>E107+E112+E120+E124</f>
        <v>33539.370000000003</v>
      </c>
      <c r="F106" s="44">
        <f t="shared" si="0"/>
        <v>85.79522592016086</v>
      </c>
    </row>
    <row r="107" spans="1:6" ht="12.75" customHeight="1" x14ac:dyDescent="0.2">
      <c r="A107" s="62">
        <v>651</v>
      </c>
      <c r="B107" s="63" t="s">
        <v>225</v>
      </c>
      <c r="C107" s="267" t="s">
        <v>226</v>
      </c>
      <c r="D107" s="59">
        <f t="shared" ref="D107:E107" si="20">SUM(D108:D111)</f>
        <v>6.32</v>
      </c>
      <c r="E107" s="59">
        <f t="shared" si="20"/>
        <v>1.44</v>
      </c>
      <c r="F107" s="44">
        <f t="shared" si="0"/>
        <v>22.784810126582279</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6.32</v>
      </c>
      <c r="E110" s="193">
        <v>1.44</v>
      </c>
      <c r="F110" s="44">
        <f t="shared" si="0"/>
        <v>22.784810126582279</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727.38</v>
      </c>
      <c r="E112" s="59">
        <f t="shared" si="21"/>
        <v>0</v>
      </c>
      <c r="F112" s="44">
        <f t="shared" si="0"/>
        <v>0</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128.06</v>
      </c>
      <c r="E114" s="193"/>
      <c r="F114" s="44">
        <f t="shared" si="0"/>
        <v>0</v>
      </c>
    </row>
    <row r="115" spans="1:6" ht="12.75" customHeight="1" x14ac:dyDescent="0.2">
      <c r="A115" s="62">
        <v>6524</v>
      </c>
      <c r="B115" s="63" t="s">
        <v>241</v>
      </c>
      <c r="C115" s="267" t="s">
        <v>242</v>
      </c>
      <c r="D115" s="193">
        <v>97.12</v>
      </c>
      <c r="E115" s="193"/>
      <c r="F115" s="44">
        <f t="shared" si="0"/>
        <v>0</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502.2</v>
      </c>
      <c r="E117" s="193"/>
      <c r="F117" s="44">
        <f t="shared" si="0"/>
        <v>0</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38358.65</v>
      </c>
      <c r="E120" s="59">
        <f t="shared" si="22"/>
        <v>33537.93</v>
      </c>
      <c r="F120" s="44">
        <f t="shared" si="0"/>
        <v>87.432508704034163</v>
      </c>
    </row>
    <row r="121" spans="1:6" ht="12.75" customHeight="1" x14ac:dyDescent="0.2">
      <c r="A121" s="62">
        <v>6531</v>
      </c>
      <c r="B121" s="63" t="s">
        <v>253</v>
      </c>
      <c r="C121" s="267" t="s">
        <v>254</v>
      </c>
      <c r="D121" s="193"/>
      <c r="E121" s="193">
        <v>251.18</v>
      </c>
      <c r="F121" s="44" t="str">
        <f t="shared" si="0"/>
        <v>-</v>
      </c>
    </row>
    <row r="122" spans="1:6" ht="12.75" customHeight="1" x14ac:dyDescent="0.2">
      <c r="A122" s="62">
        <v>6532</v>
      </c>
      <c r="B122" s="63" t="s">
        <v>255</v>
      </c>
      <c r="C122" s="267" t="s">
        <v>256</v>
      </c>
      <c r="D122" s="193">
        <v>38358.65</v>
      </c>
      <c r="E122" s="193">
        <v>33286.75</v>
      </c>
      <c r="F122" s="44">
        <f t="shared" si="0"/>
        <v>86.777688995832747</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1567</v>
      </c>
      <c r="E140" s="59">
        <f t="shared" si="29"/>
        <v>279.35000000000002</v>
      </c>
      <c r="F140" s="44">
        <f t="shared" si="27"/>
        <v>17.827058072750479</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1567</v>
      </c>
      <c r="E151" s="193">
        <v>279.35000000000002</v>
      </c>
      <c r="F151" s="44">
        <f t="shared" si="27"/>
        <v>17.827058072750479</v>
      </c>
    </row>
    <row r="152" spans="1:6" ht="12.75" customHeight="1" x14ac:dyDescent="0.2">
      <c r="A152" s="62">
        <v>3</v>
      </c>
      <c r="B152" s="63" t="s">
        <v>308</v>
      </c>
      <c r="C152" s="267" t="s">
        <v>45</v>
      </c>
      <c r="D152" s="59">
        <f>D153+D164+D202+D221+D230+D262+D273</f>
        <v>810060.3899999999</v>
      </c>
      <c r="E152" s="59">
        <f>E153+E164+E202+E221+E230+E262+E273</f>
        <v>2252469.7400000002</v>
      </c>
      <c r="F152" s="44">
        <f t="shared" si="27"/>
        <v>278.06195288724098</v>
      </c>
    </row>
    <row r="153" spans="1:6" ht="12.75" customHeight="1" x14ac:dyDescent="0.2">
      <c r="A153" s="62">
        <v>31</v>
      </c>
      <c r="B153" s="63" t="s">
        <v>309</v>
      </c>
      <c r="C153" s="267" t="s">
        <v>310</v>
      </c>
      <c r="D153" s="59">
        <f t="shared" ref="D153:E153" si="31">D154+D159+D160</f>
        <v>210130.36</v>
      </c>
      <c r="E153" s="59">
        <f t="shared" si="31"/>
        <v>638507.09000000008</v>
      </c>
      <c r="F153" s="44">
        <f t="shared" si="27"/>
        <v>303.8623690550952</v>
      </c>
    </row>
    <row r="154" spans="1:6" ht="12.75" customHeight="1" x14ac:dyDescent="0.2">
      <c r="A154" s="62">
        <v>311</v>
      </c>
      <c r="B154" s="63" t="s">
        <v>311</v>
      </c>
      <c r="C154" s="267" t="s">
        <v>312</v>
      </c>
      <c r="D154" s="59">
        <f t="shared" ref="D154:E154" si="32">SUM(D155:D158)</f>
        <v>178357.16999999998</v>
      </c>
      <c r="E154" s="59">
        <f t="shared" si="32"/>
        <v>503065.48000000004</v>
      </c>
      <c r="F154" s="44">
        <f t="shared" si="27"/>
        <v>282.05509203807173</v>
      </c>
    </row>
    <row r="155" spans="1:6" ht="12.75" customHeight="1" x14ac:dyDescent="0.2">
      <c r="A155" s="62">
        <v>3111</v>
      </c>
      <c r="B155" s="63" t="s">
        <v>313</v>
      </c>
      <c r="C155" s="267" t="s">
        <v>314</v>
      </c>
      <c r="D155" s="193">
        <v>178285.11</v>
      </c>
      <c r="E155" s="193">
        <v>502786.71</v>
      </c>
      <c r="F155" s="44">
        <f t="shared" si="27"/>
        <v>282.01273230277059</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72.06</v>
      </c>
      <c r="E157" s="193">
        <v>278.77</v>
      </c>
      <c r="F157" s="44">
        <f t="shared" si="27"/>
        <v>386.85817374410209</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3320</v>
      </c>
      <c r="E159" s="193">
        <v>51588.79</v>
      </c>
      <c r="F159" s="44">
        <f t="shared" si="27"/>
        <v>1553.8792168674699</v>
      </c>
    </row>
    <row r="160" spans="1:6" ht="12.75" customHeight="1" x14ac:dyDescent="0.2">
      <c r="A160" s="62">
        <v>313</v>
      </c>
      <c r="B160" s="64" t="s">
        <v>323</v>
      </c>
      <c r="C160" s="267" t="s">
        <v>324</v>
      </c>
      <c r="D160" s="59">
        <f t="shared" ref="D160:E160" si="33">SUM(D161:D163)</f>
        <v>28453.19</v>
      </c>
      <c r="E160" s="59">
        <f t="shared" si="33"/>
        <v>83852.820000000007</v>
      </c>
      <c r="F160" s="44">
        <f t="shared" si="27"/>
        <v>294.70446020288063</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28453.19</v>
      </c>
      <c r="E162" s="193">
        <v>83852.820000000007</v>
      </c>
      <c r="F162" s="44">
        <f t="shared" si="27"/>
        <v>294.70446020288063</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312790.19999999995</v>
      </c>
      <c r="E164" s="59">
        <f>E165+E170+E178+E188+E189+E194</f>
        <v>755099.54999999993</v>
      </c>
      <c r="F164" s="44">
        <f t="shared" si="27"/>
        <v>241.40767517652409</v>
      </c>
    </row>
    <row r="165" spans="1:6" ht="12.75" customHeight="1" x14ac:dyDescent="0.2">
      <c r="A165" s="62">
        <v>321</v>
      </c>
      <c r="B165" s="63" t="s">
        <v>331</v>
      </c>
      <c r="C165" s="267" t="s">
        <v>332</v>
      </c>
      <c r="D165" s="59">
        <f t="shared" ref="D165:E165" si="34">SUM(D166:D169)</f>
        <v>11284.7</v>
      </c>
      <c r="E165" s="59">
        <f t="shared" si="34"/>
        <v>9970.73</v>
      </c>
      <c r="F165" s="44">
        <f t="shared" si="27"/>
        <v>88.356181378326397</v>
      </c>
    </row>
    <row r="166" spans="1:6" ht="12.75" customHeight="1" x14ac:dyDescent="0.2">
      <c r="A166" s="62">
        <v>3211</v>
      </c>
      <c r="B166" s="63" t="s">
        <v>333</v>
      </c>
      <c r="C166" s="267" t="s">
        <v>334</v>
      </c>
      <c r="D166" s="193">
        <v>3630.62</v>
      </c>
      <c r="E166" s="193">
        <v>375.6</v>
      </c>
      <c r="F166" s="44">
        <f t="shared" si="27"/>
        <v>10.345340465264886</v>
      </c>
    </row>
    <row r="167" spans="1:6" ht="12.75" customHeight="1" x14ac:dyDescent="0.2">
      <c r="A167" s="62">
        <v>3212</v>
      </c>
      <c r="B167" s="63" t="s">
        <v>335</v>
      </c>
      <c r="C167" s="267" t="s">
        <v>336</v>
      </c>
      <c r="D167" s="193">
        <v>6478.89</v>
      </c>
      <c r="E167" s="193">
        <v>8553.73</v>
      </c>
      <c r="F167" s="44">
        <f t="shared" si="27"/>
        <v>132.02462150152263</v>
      </c>
    </row>
    <row r="168" spans="1:6" ht="12.75" customHeight="1" x14ac:dyDescent="0.2">
      <c r="A168" s="62">
        <v>3213</v>
      </c>
      <c r="B168" s="63" t="s">
        <v>337</v>
      </c>
      <c r="C168" s="267" t="s">
        <v>338</v>
      </c>
      <c r="D168" s="193"/>
      <c r="E168" s="193">
        <v>195.9</v>
      </c>
      <c r="F168" s="44" t="str">
        <f t="shared" si="27"/>
        <v>-</v>
      </c>
    </row>
    <row r="169" spans="1:6" ht="12.75" customHeight="1" x14ac:dyDescent="0.2">
      <c r="A169" s="62">
        <v>3214</v>
      </c>
      <c r="B169" s="63" t="s">
        <v>339</v>
      </c>
      <c r="C169" s="267" t="s">
        <v>340</v>
      </c>
      <c r="D169" s="193">
        <v>1175.19</v>
      </c>
      <c r="E169" s="193">
        <v>845.5</v>
      </c>
      <c r="F169" s="44">
        <f t="shared" si="27"/>
        <v>71.945813017469519</v>
      </c>
    </row>
    <row r="170" spans="1:6" ht="12.75" customHeight="1" x14ac:dyDescent="0.2">
      <c r="A170" s="62">
        <v>322</v>
      </c>
      <c r="B170" s="63" t="s">
        <v>341</v>
      </c>
      <c r="C170" s="267" t="s">
        <v>342</v>
      </c>
      <c r="D170" s="59">
        <f t="shared" ref="D170:E170" si="35">SUM(D171:D177)</f>
        <v>78634.360000000015</v>
      </c>
      <c r="E170" s="59">
        <f t="shared" si="35"/>
        <v>90644.79</v>
      </c>
      <c r="F170" s="44">
        <f t="shared" si="27"/>
        <v>115.2737683628378</v>
      </c>
    </row>
    <row r="171" spans="1:6" ht="12.75" customHeight="1" x14ac:dyDescent="0.2">
      <c r="A171" s="62">
        <v>3221</v>
      </c>
      <c r="B171" s="63" t="s">
        <v>343</v>
      </c>
      <c r="C171" s="267" t="s">
        <v>344</v>
      </c>
      <c r="D171" s="193">
        <v>3761.42</v>
      </c>
      <c r="E171" s="193">
        <v>16425.060000000001</v>
      </c>
      <c r="F171" s="44">
        <f t="shared" si="27"/>
        <v>436.67178884570194</v>
      </c>
    </row>
    <row r="172" spans="1:6" ht="12.75" customHeight="1" x14ac:dyDescent="0.2">
      <c r="A172" s="62">
        <v>3222</v>
      </c>
      <c r="B172" s="63" t="s">
        <v>345</v>
      </c>
      <c r="C172" s="267" t="s">
        <v>346</v>
      </c>
      <c r="D172" s="193">
        <v>27627.59</v>
      </c>
      <c r="E172" s="193">
        <v>39463.64</v>
      </c>
      <c r="F172" s="44">
        <f t="shared" si="27"/>
        <v>142.8414132394465</v>
      </c>
    </row>
    <row r="173" spans="1:6" ht="12.75" customHeight="1" x14ac:dyDescent="0.2">
      <c r="A173" s="62">
        <v>3223</v>
      </c>
      <c r="B173" s="64" t="s">
        <v>347</v>
      </c>
      <c r="C173" s="267" t="s">
        <v>348</v>
      </c>
      <c r="D173" s="193">
        <v>46278.91</v>
      </c>
      <c r="E173" s="193">
        <v>32996.519999999997</v>
      </c>
      <c r="F173" s="44">
        <f t="shared" si="27"/>
        <v>71.299259209000382</v>
      </c>
    </row>
    <row r="174" spans="1:6" ht="12.75" customHeight="1" x14ac:dyDescent="0.2">
      <c r="A174" s="62">
        <v>3224</v>
      </c>
      <c r="B174" s="64" t="s">
        <v>349</v>
      </c>
      <c r="C174" s="267" t="s">
        <v>350</v>
      </c>
      <c r="D174" s="193">
        <v>966.44</v>
      </c>
      <c r="E174" s="193">
        <v>1144.23</v>
      </c>
      <c r="F174" s="44">
        <f t="shared" si="27"/>
        <v>118.39638260005793</v>
      </c>
    </row>
    <row r="175" spans="1:6" ht="12.75" customHeight="1" x14ac:dyDescent="0.2">
      <c r="A175" s="62">
        <v>3225</v>
      </c>
      <c r="B175" s="64" t="s">
        <v>3502</v>
      </c>
      <c r="C175" s="267" t="s">
        <v>351</v>
      </c>
      <c r="D175" s="193"/>
      <c r="E175" s="193">
        <v>615.34</v>
      </c>
      <c r="F175" s="44" t="str">
        <f t="shared" si="27"/>
        <v>-</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184765.34999999998</v>
      </c>
      <c r="E178" s="59">
        <f t="shared" si="36"/>
        <v>563260.97</v>
      </c>
      <c r="F178" s="44">
        <f t="shared" si="27"/>
        <v>304.85205694682475</v>
      </c>
    </row>
    <row r="179" spans="1:6" ht="12.75" customHeight="1" x14ac:dyDescent="0.2">
      <c r="A179" s="62">
        <v>3231</v>
      </c>
      <c r="B179" s="64" t="s">
        <v>3503</v>
      </c>
      <c r="C179" s="267" t="s">
        <v>358</v>
      </c>
      <c r="D179" s="193">
        <v>2585.14</v>
      </c>
      <c r="E179" s="193">
        <v>2491.9299999999998</v>
      </c>
      <c r="F179" s="44">
        <f t="shared" si="27"/>
        <v>96.394392566746873</v>
      </c>
    </row>
    <row r="180" spans="1:6" ht="12.75" customHeight="1" x14ac:dyDescent="0.2">
      <c r="A180" s="62">
        <v>3232</v>
      </c>
      <c r="B180" s="64" t="s">
        <v>359</v>
      </c>
      <c r="C180" s="267" t="s">
        <v>360</v>
      </c>
      <c r="D180" s="193">
        <v>113259.24</v>
      </c>
      <c r="E180" s="193">
        <v>232046.36</v>
      </c>
      <c r="F180" s="44">
        <f t="shared" si="27"/>
        <v>204.88073202680854</v>
      </c>
    </row>
    <row r="181" spans="1:6" ht="12.75" customHeight="1" x14ac:dyDescent="0.2">
      <c r="A181" s="62">
        <v>3233</v>
      </c>
      <c r="B181" s="64" t="s">
        <v>361</v>
      </c>
      <c r="C181" s="267" t="s">
        <v>362</v>
      </c>
      <c r="D181" s="193">
        <v>2757.3</v>
      </c>
      <c r="E181" s="193">
        <v>3000</v>
      </c>
      <c r="F181" s="44">
        <f t="shared" si="27"/>
        <v>108.80208900010879</v>
      </c>
    </row>
    <row r="182" spans="1:6" ht="12.75" customHeight="1" x14ac:dyDescent="0.2">
      <c r="A182" s="62">
        <v>3234</v>
      </c>
      <c r="B182" s="64" t="s">
        <v>363</v>
      </c>
      <c r="C182" s="267" t="s">
        <v>364</v>
      </c>
      <c r="D182" s="193">
        <v>16396.41</v>
      </c>
      <c r="E182" s="193">
        <v>195118.02</v>
      </c>
      <c r="F182" s="44">
        <f t="shared" si="27"/>
        <v>1190.0045192819648</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c r="E184" s="193">
        <v>1127.45</v>
      </c>
      <c r="F184" s="44" t="str">
        <f t="shared" si="27"/>
        <v>-</v>
      </c>
    </row>
    <row r="185" spans="1:6" ht="12.75" customHeight="1" x14ac:dyDescent="0.2">
      <c r="A185" s="62">
        <v>3237</v>
      </c>
      <c r="B185" s="63" t="s">
        <v>369</v>
      </c>
      <c r="C185" s="267" t="s">
        <v>370</v>
      </c>
      <c r="D185" s="193">
        <v>33945.15</v>
      </c>
      <c r="E185" s="193">
        <v>97748.08</v>
      </c>
      <c r="F185" s="44">
        <f t="shared" si="27"/>
        <v>287.95889839932948</v>
      </c>
    </row>
    <row r="186" spans="1:6" ht="12.75" customHeight="1" x14ac:dyDescent="0.2">
      <c r="A186" s="62">
        <v>3238</v>
      </c>
      <c r="B186" s="63" t="s">
        <v>371</v>
      </c>
      <c r="C186" s="267" t="s">
        <v>372</v>
      </c>
      <c r="D186" s="193">
        <v>7352.49</v>
      </c>
      <c r="E186" s="193">
        <v>17700.2</v>
      </c>
      <c r="F186" s="44">
        <f t="shared" si="27"/>
        <v>240.73749165248782</v>
      </c>
    </row>
    <row r="187" spans="1:6" ht="12.75" customHeight="1" x14ac:dyDescent="0.2">
      <c r="A187" s="62">
        <v>3239</v>
      </c>
      <c r="B187" s="63" t="s">
        <v>373</v>
      </c>
      <c r="C187" s="267" t="s">
        <v>374</v>
      </c>
      <c r="D187" s="193">
        <v>8469.6200000000008</v>
      </c>
      <c r="E187" s="193">
        <v>14028.93</v>
      </c>
      <c r="F187" s="44">
        <f t="shared" si="27"/>
        <v>165.63824587171561</v>
      </c>
    </row>
    <row r="188" spans="1:6" ht="12.75" customHeight="1" x14ac:dyDescent="0.2">
      <c r="A188" s="62">
        <v>324</v>
      </c>
      <c r="B188" s="63" t="s">
        <v>375</v>
      </c>
      <c r="C188" s="267" t="s">
        <v>376</v>
      </c>
      <c r="D188" s="193"/>
      <c r="E188" s="193">
        <v>15700.07</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38105.79</v>
      </c>
      <c r="E194" s="59">
        <f t="shared" si="38"/>
        <v>75522.989999999991</v>
      </c>
      <c r="F194" s="44">
        <f t="shared" si="27"/>
        <v>198.19295177976889</v>
      </c>
    </row>
    <row r="195" spans="1:6" ht="12.75" customHeight="1" x14ac:dyDescent="0.2">
      <c r="A195" s="62">
        <v>3291</v>
      </c>
      <c r="B195" s="182" t="s">
        <v>379</v>
      </c>
      <c r="C195" s="267" t="s">
        <v>380</v>
      </c>
      <c r="D195" s="193">
        <v>2751.51</v>
      </c>
      <c r="E195" s="193">
        <v>5253.54</v>
      </c>
      <c r="F195" s="44">
        <f t="shared" si="27"/>
        <v>190.93297861901283</v>
      </c>
    </row>
    <row r="196" spans="1:6" ht="12.75" customHeight="1" x14ac:dyDescent="0.2">
      <c r="A196" s="62">
        <v>3292</v>
      </c>
      <c r="B196" s="63" t="s">
        <v>381</v>
      </c>
      <c r="C196" s="267" t="s">
        <v>382</v>
      </c>
      <c r="D196" s="193">
        <v>4533.42</v>
      </c>
      <c r="E196" s="193">
        <v>5559.01</v>
      </c>
      <c r="F196" s="44">
        <f t="shared" si="27"/>
        <v>122.62287632736432</v>
      </c>
    </row>
    <row r="197" spans="1:6" ht="12.75" customHeight="1" x14ac:dyDescent="0.2">
      <c r="A197" s="62">
        <v>3293</v>
      </c>
      <c r="B197" s="63" t="s">
        <v>383</v>
      </c>
      <c r="C197" s="267" t="s">
        <v>384</v>
      </c>
      <c r="D197" s="193">
        <v>802.82</v>
      </c>
      <c r="E197" s="193">
        <v>1602.72</v>
      </c>
      <c r="F197" s="44">
        <f t="shared" si="27"/>
        <v>199.63628210557783</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26445.46</v>
      </c>
      <c r="E199" s="193">
        <v>16262.95</v>
      </c>
      <c r="F199" s="44">
        <f t="shared" si="27"/>
        <v>61.496188759809826</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3572.58</v>
      </c>
      <c r="E201" s="193">
        <v>46844.77</v>
      </c>
      <c r="F201" s="44">
        <f t="shared" si="27"/>
        <v>1311.2308191838952</v>
      </c>
    </row>
    <row r="202" spans="1:6" ht="12.75" customHeight="1" x14ac:dyDescent="0.2">
      <c r="A202" s="62">
        <v>34</v>
      </c>
      <c r="B202" s="182" t="s">
        <v>393</v>
      </c>
      <c r="C202" s="267" t="s">
        <v>394</v>
      </c>
      <c r="D202" s="59">
        <f t="shared" ref="D202:E202" si="39">D203+D208+D216</f>
        <v>1725.24</v>
      </c>
      <c r="E202" s="59">
        <f t="shared" si="39"/>
        <v>6655.02</v>
      </c>
      <c r="F202" s="44">
        <f t="shared" si="27"/>
        <v>385.74459205675737</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1725.24</v>
      </c>
      <c r="E216" s="59">
        <f t="shared" si="42"/>
        <v>6655.02</v>
      </c>
      <c r="F216" s="44">
        <f t="shared" si="27"/>
        <v>385.74459205675737</v>
      </c>
    </row>
    <row r="217" spans="1:6" ht="12.75" customHeight="1" x14ac:dyDescent="0.2">
      <c r="A217" s="62">
        <v>3431</v>
      </c>
      <c r="B217" s="181" t="s">
        <v>423</v>
      </c>
      <c r="C217" s="267" t="s">
        <v>424</v>
      </c>
      <c r="D217" s="193">
        <v>1329.72</v>
      </c>
      <c r="E217" s="193">
        <v>2743.33</v>
      </c>
      <c r="F217" s="44">
        <f t="shared" si="27"/>
        <v>206.30884697530308</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35.36</v>
      </c>
      <c r="E219" s="193"/>
      <c r="F219" s="44">
        <f t="shared" si="27"/>
        <v>0</v>
      </c>
    </row>
    <row r="220" spans="1:6" ht="12.75" customHeight="1" x14ac:dyDescent="0.2">
      <c r="A220" s="62">
        <v>3434</v>
      </c>
      <c r="B220" s="64" t="s">
        <v>429</v>
      </c>
      <c r="C220" s="267" t="s">
        <v>430</v>
      </c>
      <c r="D220" s="193">
        <v>360.16</v>
      </c>
      <c r="E220" s="193">
        <v>3911.69</v>
      </c>
      <c r="F220" s="44">
        <f t="shared" si="27"/>
        <v>1086.0978454020435</v>
      </c>
    </row>
    <row r="221" spans="1:6" ht="12.75" customHeight="1" x14ac:dyDescent="0.2">
      <c r="A221" s="62">
        <v>35</v>
      </c>
      <c r="B221" s="64" t="s">
        <v>431</v>
      </c>
      <c r="C221" s="267" t="s">
        <v>432</v>
      </c>
      <c r="D221" s="59">
        <f t="shared" ref="D221:E221" si="43">D222+D225+D229</f>
        <v>3004.4</v>
      </c>
      <c r="E221" s="59">
        <f t="shared" si="43"/>
        <v>31768.639999999999</v>
      </c>
      <c r="F221" s="44">
        <f t="shared" si="27"/>
        <v>1057.4038077486352</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3004.4</v>
      </c>
      <c r="E225" s="59">
        <f t="shared" si="45"/>
        <v>31768.639999999999</v>
      </c>
      <c r="F225" s="44">
        <f t="shared" si="27"/>
        <v>1057.4038077486352</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3004.4</v>
      </c>
      <c r="E228" s="193">
        <v>31768.639999999999</v>
      </c>
      <c r="F228" s="44">
        <f t="shared" si="27"/>
        <v>1057.4038077486352</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10380.209999999999</v>
      </c>
      <c r="E230" s="59">
        <f>E231+E234+E237+E242+E246+E250+E254+E257</f>
        <v>0</v>
      </c>
      <c r="F230" s="44">
        <f t="shared" ref="F230:F245" si="46">IF(D230&lt;&gt;0,IF(E230/D230&gt;=100,"&gt;&gt;100",E230/D230*100),"-")</f>
        <v>0</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10380.209999999999</v>
      </c>
      <c r="E246" s="59">
        <f t="shared" si="50"/>
        <v>0</v>
      </c>
      <c r="F246" s="44">
        <f t="shared" ref="F246:F249" si="51">IF(D246&lt;&gt;0,IF(E246/D246&gt;=100,"&gt;&gt;100",E246/D246*100),"-")</f>
        <v>0</v>
      </c>
    </row>
    <row r="247" spans="1:6" ht="12.75" customHeight="1" x14ac:dyDescent="0.2">
      <c r="A247" s="62" t="s">
        <v>467</v>
      </c>
      <c r="B247" s="63" t="s">
        <v>468</v>
      </c>
      <c r="C247" s="267" t="s">
        <v>467</v>
      </c>
      <c r="D247" s="193">
        <v>10380.209999999999</v>
      </c>
      <c r="E247" s="193"/>
      <c r="F247" s="44">
        <f t="shared" si="51"/>
        <v>0</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153167.47</v>
      </c>
      <c r="E262" s="59">
        <f t="shared" si="57"/>
        <v>462094.15</v>
      </c>
      <c r="F262" s="44">
        <f t="shared" ref="F262:F268" si="58">IF(D262&lt;&gt;0,IF(E262/D262&gt;=100,"&gt;&gt;100",E262/D262*100),"-")</f>
        <v>301.6920955866151</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153167.47</v>
      </c>
      <c r="E269" s="59">
        <f t="shared" si="60"/>
        <v>462094.15</v>
      </c>
      <c r="F269" s="44">
        <f t="shared" ref="F269:F272" si="61">IF(D269&lt;&gt;0,IF(E269/D269&gt;=100,"&gt;&gt;100",E269/D269*100),"-")</f>
        <v>301.6920955866151</v>
      </c>
    </row>
    <row r="270" spans="1:6" ht="12.75" customHeight="1" x14ac:dyDescent="0.2">
      <c r="A270" s="62">
        <v>3721</v>
      </c>
      <c r="B270" s="64" t="s">
        <v>509</v>
      </c>
      <c r="C270" s="267" t="s">
        <v>510</v>
      </c>
      <c r="D270" s="193">
        <v>114964.59</v>
      </c>
      <c r="E270" s="193">
        <v>441647.39</v>
      </c>
      <c r="F270" s="44">
        <f t="shared" si="61"/>
        <v>384.15949641537452</v>
      </c>
    </row>
    <row r="271" spans="1:6" ht="12.75" customHeight="1" x14ac:dyDescent="0.2">
      <c r="A271" s="62">
        <v>3722</v>
      </c>
      <c r="B271" s="64" t="s">
        <v>511</v>
      </c>
      <c r="C271" s="267" t="s">
        <v>512</v>
      </c>
      <c r="D271" s="193">
        <v>38202.879999999997</v>
      </c>
      <c r="E271" s="193">
        <v>20446.759999999998</v>
      </c>
      <c r="F271" s="44">
        <f t="shared" si="61"/>
        <v>53.521514608322718</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118862.51</v>
      </c>
      <c r="E273" s="59">
        <f t="shared" si="62"/>
        <v>358345.29</v>
      </c>
      <c r="F273" s="44">
        <f t="shared" ref="F273:F277" si="63">IF(D273&lt;&gt;0,IF(E273/D273&gt;=100,"&gt;&gt;100",E273/D273*100),"-")</f>
        <v>301.47881783751666</v>
      </c>
    </row>
    <row r="274" spans="1:6" ht="12.75" customHeight="1" x14ac:dyDescent="0.2">
      <c r="A274" s="62">
        <v>381</v>
      </c>
      <c r="B274" s="63" t="s">
        <v>516</v>
      </c>
      <c r="C274" s="267" t="s">
        <v>517</v>
      </c>
      <c r="D274" s="59">
        <f t="shared" ref="D274:E274" si="64">SUM(D275:D277)</f>
        <v>102825.51</v>
      </c>
      <c r="E274" s="59">
        <f t="shared" si="64"/>
        <v>295508.93</v>
      </c>
      <c r="F274" s="44">
        <f t="shared" si="63"/>
        <v>287.38873262092255</v>
      </c>
    </row>
    <row r="275" spans="1:6" ht="12.75" customHeight="1" x14ac:dyDescent="0.2">
      <c r="A275" s="62">
        <v>3811</v>
      </c>
      <c r="B275" s="63" t="s">
        <v>518</v>
      </c>
      <c r="C275" s="267" t="s">
        <v>519</v>
      </c>
      <c r="D275" s="193">
        <v>102825.51</v>
      </c>
      <c r="E275" s="193">
        <v>295508.93</v>
      </c>
      <c r="F275" s="44">
        <f t="shared" si="63"/>
        <v>287.38873262092255</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13125</v>
      </c>
      <c r="E278" s="59">
        <f t="shared" si="65"/>
        <v>30500.63</v>
      </c>
      <c r="F278" s="44">
        <f t="shared" ref="F278:F282" si="66">IF(D278&lt;&gt;0,IF(E278/D278&gt;=100,"&gt;&gt;100",E278/D278*100),"-")</f>
        <v>232.3857523809524</v>
      </c>
    </row>
    <row r="279" spans="1:6" ht="12.75" customHeight="1" x14ac:dyDescent="0.2">
      <c r="A279" s="62">
        <v>3821</v>
      </c>
      <c r="B279" s="63" t="s">
        <v>526</v>
      </c>
      <c r="C279" s="267" t="s">
        <v>527</v>
      </c>
      <c r="D279" s="193"/>
      <c r="E279" s="193">
        <v>30500.63</v>
      </c>
      <c r="F279" s="44" t="str">
        <f t="shared" si="66"/>
        <v>-</v>
      </c>
    </row>
    <row r="280" spans="1:6" ht="12.75" customHeight="1" x14ac:dyDescent="0.2">
      <c r="A280" s="62">
        <v>3822</v>
      </c>
      <c r="B280" s="63" t="s">
        <v>528</v>
      </c>
      <c r="C280" s="267" t="s">
        <v>529</v>
      </c>
      <c r="D280" s="193">
        <v>13125</v>
      </c>
      <c r="E280" s="193"/>
      <c r="F280" s="44">
        <f t="shared" si="66"/>
        <v>0</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39.119999999999997</v>
      </c>
      <c r="E283" s="59">
        <f t="shared" si="67"/>
        <v>915.56</v>
      </c>
      <c r="F283" s="44">
        <f t="shared" ref="F283:F294" si="68">IF(D283&lt;&gt;0,IF(E283/D283&gt;=100,"&gt;&gt;100",E283/D283*100),"-")</f>
        <v>2340.3885480572599</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39.119999999999997</v>
      </c>
      <c r="E287" s="193">
        <v>915.56</v>
      </c>
      <c r="F287" s="44">
        <f t="shared" si="68"/>
        <v>2340.3885480572599</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2872.88</v>
      </c>
      <c r="E289" s="59">
        <f t="shared" si="69"/>
        <v>31420.17</v>
      </c>
      <c r="F289" s="44">
        <f t="shared" si="68"/>
        <v>1093.6819498203893</v>
      </c>
    </row>
    <row r="290" spans="1:6" ht="24" x14ac:dyDescent="0.2">
      <c r="A290" s="62">
        <v>3861</v>
      </c>
      <c r="B290" s="63" t="s">
        <v>547</v>
      </c>
      <c r="C290" s="267" t="s">
        <v>548</v>
      </c>
      <c r="D290" s="193">
        <v>2872.88</v>
      </c>
      <c r="E290" s="193"/>
      <c r="F290" s="44">
        <f t="shared" si="68"/>
        <v>0</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c r="E294" s="193">
        <v>31420.17</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810060.3899999999</v>
      </c>
      <c r="E299" s="59">
        <f>E152-E297+E298</f>
        <v>2252469.7400000002</v>
      </c>
      <c r="F299" s="44">
        <f t="shared" si="70"/>
        <v>278.06195288724098</v>
      </c>
    </row>
    <row r="300" spans="1:6" ht="12.75" customHeight="1" x14ac:dyDescent="0.2">
      <c r="A300" s="62" t="s">
        <v>555</v>
      </c>
      <c r="B300" s="63" t="s">
        <v>566</v>
      </c>
      <c r="C300" s="267" t="s">
        <v>567</v>
      </c>
      <c r="D300" s="59">
        <f>IF(D6&gt;=D299,D6-D299,0)</f>
        <v>637427.22000000044</v>
      </c>
      <c r="E300" s="59">
        <f>IF(E6&gt;=E299,E6-E299,0)</f>
        <v>0</v>
      </c>
      <c r="F300" s="44">
        <f t="shared" si="70"/>
        <v>0</v>
      </c>
    </row>
    <row r="301" spans="1:6" ht="12.75" customHeight="1" x14ac:dyDescent="0.2">
      <c r="A301" s="62" t="s">
        <v>555</v>
      </c>
      <c r="B301" s="63" t="s">
        <v>568</v>
      </c>
      <c r="C301" s="267" t="s">
        <v>569</v>
      </c>
      <c r="D301" s="59">
        <f>IF(D299&gt;=D6,D299-D6,0)</f>
        <v>0</v>
      </c>
      <c r="E301" s="59">
        <f>IF(E299&gt;=E6,E299-E6,0)</f>
        <v>297373.76999999955</v>
      </c>
      <c r="F301" s="44" t="str">
        <f t="shared" si="70"/>
        <v>-</v>
      </c>
    </row>
    <row r="302" spans="1:6" ht="12.75" customHeight="1" x14ac:dyDescent="0.2">
      <c r="A302" s="62">
        <v>92211</v>
      </c>
      <c r="B302" s="63" t="s">
        <v>570</v>
      </c>
      <c r="C302" s="267" t="s">
        <v>571</v>
      </c>
      <c r="D302" s="193">
        <v>5603720.0700000003</v>
      </c>
      <c r="E302" s="193">
        <v>6984104.3600000003</v>
      </c>
      <c r="F302" s="44">
        <f t="shared" si="70"/>
        <v>124.63335557016859</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95192.6</v>
      </c>
      <c r="E304" s="193">
        <v>123357.3</v>
      </c>
      <c r="F304" s="44">
        <f t="shared" si="70"/>
        <v>129.58706874273841</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138685.95000000001</v>
      </c>
      <c r="E360" s="59">
        <f t="shared" si="88"/>
        <v>396102.98</v>
      </c>
      <c r="F360" s="44">
        <f t="shared" si="74"/>
        <v>285.61146965500109</v>
      </c>
    </row>
    <row r="361" spans="1:6" ht="12.75" customHeight="1" x14ac:dyDescent="0.2">
      <c r="A361" s="62">
        <v>41</v>
      </c>
      <c r="B361" s="63" t="s">
        <v>684</v>
      </c>
      <c r="C361" s="267" t="s">
        <v>685</v>
      </c>
      <c r="D361" s="59">
        <f t="shared" ref="D361:E361" si="89">D362+D366</f>
        <v>9290</v>
      </c>
      <c r="E361" s="59">
        <f t="shared" si="89"/>
        <v>0</v>
      </c>
      <c r="F361" s="44">
        <f t="shared" si="74"/>
        <v>0</v>
      </c>
    </row>
    <row r="362" spans="1:6" ht="12.75" customHeight="1" x14ac:dyDescent="0.2">
      <c r="A362" s="62">
        <v>411</v>
      </c>
      <c r="B362" s="63" t="s">
        <v>686</v>
      </c>
      <c r="C362" s="267" t="s">
        <v>687</v>
      </c>
      <c r="D362" s="59">
        <f t="shared" ref="D362:E362" si="90">SUM(D363:D365)</f>
        <v>9290</v>
      </c>
      <c r="E362" s="59">
        <f t="shared" si="90"/>
        <v>0</v>
      </c>
      <c r="F362" s="44">
        <f t="shared" si="74"/>
        <v>0</v>
      </c>
    </row>
    <row r="363" spans="1:6" ht="12.75" customHeight="1" x14ac:dyDescent="0.2">
      <c r="A363" s="62">
        <v>4111</v>
      </c>
      <c r="B363" s="63" t="s">
        <v>585</v>
      </c>
      <c r="C363" s="267" t="s">
        <v>688</v>
      </c>
      <c r="D363" s="193">
        <v>9290</v>
      </c>
      <c r="E363" s="193"/>
      <c r="F363" s="44">
        <f t="shared" si="74"/>
        <v>0</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0</v>
      </c>
      <c r="E373" s="59">
        <f t="shared" si="92"/>
        <v>279778.24</v>
      </c>
      <c r="F373" s="44" t="str">
        <f t="shared" si="74"/>
        <v>-</v>
      </c>
    </row>
    <row r="374" spans="1:6" ht="12.75" customHeight="1" x14ac:dyDescent="0.2">
      <c r="A374" s="62">
        <v>421</v>
      </c>
      <c r="B374" s="63" t="s">
        <v>702</v>
      </c>
      <c r="C374" s="267" t="s">
        <v>703</v>
      </c>
      <c r="D374" s="59">
        <f t="shared" ref="D374:E374" si="93">SUM(D375:D378)</f>
        <v>0</v>
      </c>
      <c r="E374" s="59">
        <f t="shared" si="93"/>
        <v>255548.24</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c r="E377" s="193">
        <v>155507.63</v>
      </c>
      <c r="F377" s="44" t="str">
        <f t="shared" si="74"/>
        <v>-</v>
      </c>
    </row>
    <row r="378" spans="1:6" ht="12.75" customHeight="1" x14ac:dyDescent="0.2">
      <c r="A378" s="62">
        <v>4214</v>
      </c>
      <c r="B378" s="63" t="s">
        <v>615</v>
      </c>
      <c r="C378" s="267" t="s">
        <v>707</v>
      </c>
      <c r="D378" s="193"/>
      <c r="E378" s="193">
        <v>100040.61</v>
      </c>
      <c r="F378" s="44" t="str">
        <f t="shared" si="74"/>
        <v>-</v>
      </c>
    </row>
    <row r="379" spans="1:6" ht="12.75" customHeight="1" x14ac:dyDescent="0.2">
      <c r="A379" s="62">
        <v>422</v>
      </c>
      <c r="B379" s="63" t="s">
        <v>708</v>
      </c>
      <c r="C379" s="267" t="s">
        <v>709</v>
      </c>
      <c r="D379" s="59">
        <f t="shared" ref="D379:E379" si="94">SUM(D380:D387)</f>
        <v>0</v>
      </c>
      <c r="E379" s="59">
        <f t="shared" si="94"/>
        <v>24230</v>
      </c>
      <c r="F379" s="44" t="str">
        <f t="shared" si="74"/>
        <v>-</v>
      </c>
    </row>
    <row r="380" spans="1:6" ht="12.75" customHeight="1" x14ac:dyDescent="0.2">
      <c r="A380" s="62">
        <v>4221</v>
      </c>
      <c r="B380" s="63" t="s">
        <v>619</v>
      </c>
      <c r="C380" s="267" t="s">
        <v>710</v>
      </c>
      <c r="D380" s="193"/>
      <c r="E380" s="193">
        <v>24230</v>
      </c>
      <c r="F380" s="44" t="str">
        <f t="shared" si="74"/>
        <v>-</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0</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129395.95</v>
      </c>
      <c r="E412" s="59">
        <f t="shared" si="102"/>
        <v>116324.74</v>
      </c>
      <c r="F412" s="44">
        <f t="shared" si="74"/>
        <v>89.898285069973213</v>
      </c>
    </row>
    <row r="413" spans="1:6" ht="12.75" customHeight="1" x14ac:dyDescent="0.2">
      <c r="A413" s="62">
        <v>451</v>
      </c>
      <c r="B413" s="63" t="s">
        <v>755</v>
      </c>
      <c r="C413" s="267" t="s">
        <v>756</v>
      </c>
      <c r="D413" s="193">
        <v>129395.95</v>
      </c>
      <c r="E413" s="193">
        <v>80887.240000000005</v>
      </c>
      <c r="F413" s="44">
        <f t="shared" si="74"/>
        <v>62.511415542758499</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c r="E416" s="193">
        <v>35437.5</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138685.95000000001</v>
      </c>
      <c r="E418" s="59">
        <f t="shared" si="104"/>
        <v>396102.98</v>
      </c>
      <c r="F418" s="44">
        <f t="shared" si="74"/>
        <v>285.61146965500109</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3773422.19</v>
      </c>
      <c r="E420" s="193">
        <v>4016091.58</v>
      </c>
      <c r="F420" s="44">
        <f t="shared" si="74"/>
        <v>106.43101613816503</v>
      </c>
    </row>
    <row r="421" spans="1:6" ht="12.75" customHeight="1" x14ac:dyDescent="0.2">
      <c r="A421" s="62">
        <v>97</v>
      </c>
      <c r="B421" s="228" t="s">
        <v>3387</v>
      </c>
      <c r="C421" s="267" t="s">
        <v>771</v>
      </c>
      <c r="D421" s="193">
        <v>398.17</v>
      </c>
      <c r="E421" s="193">
        <v>398.17</v>
      </c>
      <c r="F421" s="44">
        <f t="shared" si="74"/>
        <v>100</v>
      </c>
    </row>
    <row r="422" spans="1:6" ht="12.75" customHeight="1" x14ac:dyDescent="0.2">
      <c r="A422" s="62" t="s">
        <v>555</v>
      </c>
      <c r="B422" s="63" t="s">
        <v>772</v>
      </c>
      <c r="C422" s="267" t="s">
        <v>773</v>
      </c>
      <c r="D422" s="59">
        <f>D6+D308</f>
        <v>1447487.6100000003</v>
      </c>
      <c r="E422" s="59">
        <f>E6+E308</f>
        <v>1955095.9700000007</v>
      </c>
      <c r="F422" s="44">
        <f t="shared" si="74"/>
        <v>135.06823523000656</v>
      </c>
    </row>
    <row r="423" spans="1:6" ht="12.75" customHeight="1" x14ac:dyDescent="0.2">
      <c r="A423" s="62" t="s">
        <v>555</v>
      </c>
      <c r="B423" s="63" t="s">
        <v>774</v>
      </c>
      <c r="C423" s="267" t="s">
        <v>775</v>
      </c>
      <c r="D423" s="59">
        <f t="shared" ref="D423:E423" si="105">D299+D360</f>
        <v>948746.33999999985</v>
      </c>
      <c r="E423" s="59">
        <f t="shared" si="105"/>
        <v>2648572.7200000002</v>
      </c>
      <c r="F423" s="44">
        <f t="shared" si="74"/>
        <v>279.16552700482623</v>
      </c>
    </row>
    <row r="424" spans="1:6" ht="12.75" customHeight="1" x14ac:dyDescent="0.2">
      <c r="A424" s="62" t="s">
        <v>555</v>
      </c>
      <c r="B424" s="63" t="s">
        <v>776</v>
      </c>
      <c r="C424" s="267" t="s">
        <v>777</v>
      </c>
      <c r="D424" s="59">
        <f t="shared" ref="D424:E424" si="106">IF(D422&gt;=D423,D422-D423,0)</f>
        <v>498741.27000000048</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693476.74999999953</v>
      </c>
      <c r="F425" s="44" t="str">
        <f t="shared" si="74"/>
        <v>-</v>
      </c>
    </row>
    <row r="426" spans="1:6" ht="12.75" customHeight="1" x14ac:dyDescent="0.2">
      <c r="A426" s="271" t="s">
        <v>780</v>
      </c>
      <c r="B426" s="182" t="s">
        <v>781</v>
      </c>
      <c r="C426" s="272" t="s">
        <v>782</v>
      </c>
      <c r="D426" s="59">
        <f t="shared" ref="D426:E426" si="108">IF(D302-D303+D419-D420&gt;=0,D302-D303+D419-D420,0)</f>
        <v>1830297.8800000004</v>
      </c>
      <c r="E426" s="59">
        <f t="shared" si="108"/>
        <v>2968012.7800000003</v>
      </c>
      <c r="F426" s="44">
        <f t="shared" si="74"/>
        <v>162.16009494585654</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95590.77</v>
      </c>
      <c r="E428" s="80">
        <f t="shared" si="110"/>
        <v>123755.47</v>
      </c>
      <c r="F428" s="60">
        <f t="shared" si="74"/>
        <v>129.46382794071016</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22297.4</v>
      </c>
      <c r="E642" s="193">
        <v>22297.4</v>
      </c>
      <c r="F642" s="44">
        <f t="shared" si="111"/>
        <v>100</v>
      </c>
    </row>
    <row r="643" spans="1:6" ht="12.75" customHeight="1" x14ac:dyDescent="0.2">
      <c r="A643" s="62" t="s">
        <v>555</v>
      </c>
      <c r="B643" s="63" t="s">
        <v>1187</v>
      </c>
      <c r="C643" s="267" t="s">
        <v>1188</v>
      </c>
      <c r="D643" s="59">
        <f>D422+D430</f>
        <v>1447487.6100000003</v>
      </c>
      <c r="E643" s="59">
        <f>E422+E430</f>
        <v>1955095.9700000007</v>
      </c>
      <c r="F643" s="44">
        <f t="shared" si="111"/>
        <v>135.06823523000656</v>
      </c>
    </row>
    <row r="644" spans="1:6" ht="12.75" customHeight="1" x14ac:dyDescent="0.2">
      <c r="A644" s="62" t="s">
        <v>555</v>
      </c>
      <c r="B644" s="63" t="s">
        <v>1189</v>
      </c>
      <c r="C644" s="267" t="s">
        <v>1190</v>
      </c>
      <c r="D644" s="59">
        <f>D423+D535</f>
        <v>948746.33999999985</v>
      </c>
      <c r="E644" s="59">
        <f>E423+E535</f>
        <v>2648572.7200000002</v>
      </c>
      <c r="F644" s="44">
        <f t="shared" si="111"/>
        <v>279.16552700482623</v>
      </c>
    </row>
    <row r="645" spans="1:6" ht="12.75" customHeight="1" x14ac:dyDescent="0.2">
      <c r="A645" s="62" t="s">
        <v>555</v>
      </c>
      <c r="B645" s="63" t="s">
        <v>1191</v>
      </c>
      <c r="C645" s="267" t="s">
        <v>1192</v>
      </c>
      <c r="D645" s="59">
        <f t="shared" ref="D645:E645" si="166">IF(D643&gt;=D644,D643-D644,0)</f>
        <v>498741.27000000048</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693476.74999999953</v>
      </c>
      <c r="F646" s="44" t="str">
        <f t="shared" si="111"/>
        <v>-</v>
      </c>
    </row>
    <row r="647" spans="1:6" ht="24" x14ac:dyDescent="0.2">
      <c r="A647" s="271" t="s">
        <v>1195</v>
      </c>
      <c r="B647" s="63" t="s">
        <v>1196</v>
      </c>
      <c r="C647" s="272" t="s">
        <v>1195</v>
      </c>
      <c r="D647" s="59">
        <f>IF(D426-D427+D641-D642&gt;=0,D426-D427+D641-D642,0)</f>
        <v>1808000.4800000004</v>
      </c>
      <c r="E647" s="59">
        <f>IF(E426-E427+E641-E642&gt;=0,E426-E427+E641-E642,0)</f>
        <v>2945715.3800000004</v>
      </c>
      <c r="F647" s="44">
        <f t="shared" si="111"/>
        <v>162.92669236459491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2306741.7500000009</v>
      </c>
      <c r="E649" s="59">
        <f t="shared" si="168"/>
        <v>2252238.6300000008</v>
      </c>
      <c r="F649" s="44">
        <f t="shared" si="111"/>
        <v>97.637224886574316</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2071126</v>
      </c>
      <c r="E653" s="193">
        <v>3186311.23</v>
      </c>
      <c r="F653" s="44">
        <f t="shared" ref="F653:F740" si="170">IF(D653&lt;&gt;0,IF(E653/D653&gt;=100,"&gt;&gt;100",E653/D653*100),"-")</f>
        <v>153.84439333966162</v>
      </c>
    </row>
    <row r="654" spans="1:6" ht="12.75" customHeight="1" x14ac:dyDescent="0.2">
      <c r="A654" s="62" t="s">
        <v>1208</v>
      </c>
      <c r="B654" s="63" t="s">
        <v>1209</v>
      </c>
      <c r="C654" s="267" t="s">
        <v>1208</v>
      </c>
      <c r="D654" s="193">
        <v>1725566</v>
      </c>
      <c r="E654" s="193">
        <v>2364177.94</v>
      </c>
      <c r="F654" s="44">
        <f t="shared" si="170"/>
        <v>137.00883883896645</v>
      </c>
    </row>
    <row r="655" spans="1:6" ht="12.75" customHeight="1" x14ac:dyDescent="0.2">
      <c r="A655" s="62" t="s">
        <v>1210</v>
      </c>
      <c r="B655" s="63" t="s">
        <v>1211</v>
      </c>
      <c r="C655" s="267" t="s">
        <v>1210</v>
      </c>
      <c r="D655" s="193">
        <v>1417450</v>
      </c>
      <c r="E655" s="193">
        <v>3009777.69</v>
      </c>
      <c r="F655" s="44">
        <f t="shared" si="170"/>
        <v>212.33748562559524</v>
      </c>
    </row>
    <row r="656" spans="1:6" ht="24" x14ac:dyDescent="0.2">
      <c r="A656" s="62">
        <v>11</v>
      </c>
      <c r="B656" s="63" t="s">
        <v>1212</v>
      </c>
      <c r="C656" s="267" t="s">
        <v>1213</v>
      </c>
      <c r="D656" s="59">
        <f t="shared" ref="D656:E656" si="171">+D653+D654-D655</f>
        <v>2379242</v>
      </c>
      <c r="E656" s="59">
        <f t="shared" si="171"/>
        <v>2540711.48</v>
      </c>
      <c r="F656" s="44">
        <f t="shared" si="170"/>
        <v>106.78659337721845</v>
      </c>
    </row>
    <row r="657" spans="1:6" ht="24" x14ac:dyDescent="0.2">
      <c r="A657" s="62" t="s">
        <v>555</v>
      </c>
      <c r="B657" s="63" t="s">
        <v>1214</v>
      </c>
      <c r="C657" s="267" t="s">
        <v>1215</v>
      </c>
      <c r="D657" s="273">
        <v>9</v>
      </c>
      <c r="E657" s="273">
        <v>41</v>
      </c>
      <c r="F657" s="44">
        <f t="shared" si="170"/>
        <v>455.55555555555554</v>
      </c>
    </row>
    <row r="658" spans="1:6" ht="24" x14ac:dyDescent="0.2">
      <c r="A658" s="62" t="s">
        <v>555</v>
      </c>
      <c r="B658" s="63" t="s">
        <v>1216</v>
      </c>
      <c r="C658" s="267" t="s">
        <v>1217</v>
      </c>
      <c r="D658" s="273">
        <v>15</v>
      </c>
      <c r="E658" s="273">
        <v>25</v>
      </c>
      <c r="F658" s="44">
        <f t="shared" si="170"/>
        <v>166.66666666666669</v>
      </c>
    </row>
    <row r="659" spans="1:6" ht="12.75" customHeight="1" x14ac:dyDescent="0.2">
      <c r="A659" s="62" t="s">
        <v>555</v>
      </c>
      <c r="B659" s="63" t="s">
        <v>1218</v>
      </c>
      <c r="C659" s="267" t="s">
        <v>1219</v>
      </c>
      <c r="D659" s="273">
        <v>9</v>
      </c>
      <c r="E659" s="273">
        <v>41</v>
      </c>
      <c r="F659" s="44">
        <f t="shared" si="170"/>
        <v>455.55555555555554</v>
      </c>
    </row>
    <row r="660" spans="1:6" ht="12.75" customHeight="1" x14ac:dyDescent="0.2">
      <c r="A660" s="62" t="s">
        <v>555</v>
      </c>
      <c r="B660" s="63" t="s">
        <v>1220</v>
      </c>
      <c r="C660" s="267" t="s">
        <v>1221</v>
      </c>
      <c r="D660" s="273">
        <v>15</v>
      </c>
      <c r="E660" s="273">
        <v>25</v>
      </c>
      <c r="F660" s="44">
        <f t="shared" si="170"/>
        <v>166.66666666666669</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97.53</v>
      </c>
      <c r="E662" s="191">
        <v>0</v>
      </c>
      <c r="F662" s="70">
        <f t="shared" si="170"/>
        <v>0</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107470.2</v>
      </c>
      <c r="E669" s="193">
        <v>195762</v>
      </c>
      <c r="F669" s="44">
        <f t="shared" si="170"/>
        <v>182.15468101855211</v>
      </c>
    </row>
    <row r="670" spans="1:6" ht="12.75" customHeight="1" x14ac:dyDescent="0.2">
      <c r="A670" s="62">
        <v>63312</v>
      </c>
      <c r="B670" s="63" t="s">
        <v>1233</v>
      </c>
      <c r="C670" s="267" t="s">
        <v>1234</v>
      </c>
      <c r="D670" s="193">
        <v>0</v>
      </c>
      <c r="E670" s="193">
        <v>16781.310000000001</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10000</v>
      </c>
      <c r="E674" s="193">
        <v>50000</v>
      </c>
      <c r="F674" s="44">
        <f t="shared" si="170"/>
        <v>500</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21248.799999999999</v>
      </c>
      <c r="E677" s="191">
        <v>0</v>
      </c>
      <c r="F677" s="70">
        <f t="shared" si="170"/>
        <v>0</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261540.18</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25652.89</v>
      </c>
      <c r="E706" s="191">
        <v>0</v>
      </c>
      <c r="F706" s="70">
        <f t="shared" si="170"/>
        <v>0</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6478.89</v>
      </c>
      <c r="E734" s="191">
        <v>8553.73</v>
      </c>
      <c r="F734" s="70">
        <f t="shared" si="170"/>
        <v>132.02462150152263</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215.7</v>
      </c>
      <c r="F736" s="44" t="str">
        <f t="shared" si="170"/>
        <v>-</v>
      </c>
    </row>
    <row r="737" spans="1:6" ht="12.75" customHeight="1" x14ac:dyDescent="0.2">
      <c r="A737" s="62" t="s">
        <v>1327</v>
      </c>
      <c r="B737" s="63" t="s">
        <v>1328</v>
      </c>
      <c r="C737" s="267" t="s">
        <v>1327</v>
      </c>
      <c r="D737" s="193">
        <v>2090.2800000000002</v>
      </c>
      <c r="E737" s="193">
        <v>0</v>
      </c>
      <c r="F737" s="44">
        <f t="shared" si="170"/>
        <v>0</v>
      </c>
    </row>
    <row r="738" spans="1:6" ht="12.75" customHeight="1" x14ac:dyDescent="0.2">
      <c r="A738" s="62" t="s">
        <v>1329</v>
      </c>
      <c r="B738" s="63" t="s">
        <v>1330</v>
      </c>
      <c r="C738" s="267" t="s">
        <v>1329</v>
      </c>
      <c r="D738" s="193">
        <v>19081.62</v>
      </c>
      <c r="E738" s="193">
        <v>45960.23</v>
      </c>
      <c r="F738" s="44">
        <f t="shared" si="170"/>
        <v>240.86125811120863</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356.58</v>
      </c>
      <c r="E741" s="191">
        <v>4718.74</v>
      </c>
      <c r="F741" s="70">
        <f t="shared" ref="F741:F1006" si="172">IF(D741&lt;&gt;0,IF(E741/D741&gt;=100,"&gt;&gt;100",E741/D741*100),"-")</f>
        <v>1323.3327724493802</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3004.4</v>
      </c>
      <c r="E777" s="191">
        <v>31768.639999999999</v>
      </c>
      <c r="F777" s="70">
        <f t="shared" si="172"/>
        <v>1057.4038077486352</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44048</v>
      </c>
      <c r="E843" s="193">
        <v>268407.39</v>
      </c>
      <c r="F843" s="44">
        <f t="shared" si="172"/>
        <v>609.35204776607338</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42364</v>
      </c>
      <c r="E846" s="193">
        <v>74850</v>
      </c>
      <c r="F846" s="44">
        <f t="shared" si="172"/>
        <v>176.68303276366726</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21766.49</v>
      </c>
      <c r="E848" s="193">
        <v>74900</v>
      </c>
      <c r="F848" s="44">
        <f t="shared" si="172"/>
        <v>344.10692766725361</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6786.1</v>
      </c>
      <c r="E850" s="193">
        <v>23490</v>
      </c>
      <c r="F850" s="44">
        <f t="shared" si="172"/>
        <v>346.14874522921855</v>
      </c>
    </row>
    <row r="851" spans="1:6" ht="12.75" customHeight="1" x14ac:dyDescent="0.2">
      <c r="A851" s="62">
        <v>37221</v>
      </c>
      <c r="B851" s="63" t="s">
        <v>1522</v>
      </c>
      <c r="C851" s="267" t="s">
        <v>1523</v>
      </c>
      <c r="D851" s="193">
        <v>38202.879999999997</v>
      </c>
      <c r="E851" s="193">
        <v>20446.759999999998</v>
      </c>
      <c r="F851" s="44">
        <f t="shared" si="172"/>
        <v>53.521514608322718</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2872.88</v>
      </c>
      <c r="E857" s="193">
        <v>0</v>
      </c>
      <c r="F857" s="44">
        <f t="shared" si="172"/>
        <v>0</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31420.17</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22" zoomScaleNormal="100" workbookViewId="0">
      <selection activeCell="D70" sqref="D7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327274.93</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2911850.94</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2522107.96</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798047.73</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830806.36</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6917.21</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31768.639999999999</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462234.15</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325587.89</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66745.98</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389742.98</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2845312.99</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2462876.1</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787902.5</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778358.27</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6449.16</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35626.28</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519878.54</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325561.34999999998</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9100</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382436.89</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393812.87999999989</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126302.63</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70888.78</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3763.13</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v>3763.13</v>
      </c>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33984.03</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2573.0300000000002</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685.29</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6454.77</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24270.94</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165.39</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1.66</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163.72999999999999</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27503.32</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4317.6400000000003</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9051.67</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14134.01</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5472.91</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5472.91</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55413.850000000006</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3969.84</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6360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45084.01</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267510.25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267510.25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80"/>
  <sheetViews>
    <sheetView showGridLines="0" topLeftCell="A3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30015</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Provjera</v>
      </c>
      <c r="C230" s="90" t="s">
        <v>3415</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2025-07-15T12:45:54Z</dcterms:modified>
</cp:coreProperties>
</file>